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Here" sheetId="1" state="visible" r:id="rId1"/>
    <sheet xmlns:r="http://schemas.openxmlformats.org/officeDocument/2006/relationships" name="MileageLog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Settings &amp; Ra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£#,##0.00"/>
    <numFmt numFmtId="165" formatCode="DD/MM/YYYY"/>
    <numFmt numFmtId="166" formatCode="yyyy-mm-dd"/>
    <numFmt numFmtId="167" formatCode="£0.00"/>
  </numFmts>
  <fonts count="6">
    <font>
      <name val="Calibri"/>
      <family val="2"/>
      <color theme="1"/>
      <sz val="11"/>
      <scheme val="minor"/>
    </font>
    <font/>
    <font>
      <b val="1"/>
      <sz val="14"/>
    </font>
    <font>
      <sz val="11"/>
    </font>
    <font>
      <b val="1"/>
      <sz val="12"/>
    </font>
    <font>
      <b val="1"/>
    </font>
  </fonts>
  <fills count="3">
    <fill>
      <patternFill/>
    </fill>
    <fill>
      <patternFill patternType="gray125"/>
    </fill>
    <fill>
      <patternFill patternType="solid">
        <fgColor rgb="00F3F4F6"/>
      </patternFill>
    </fill>
  </fills>
  <borders count="3">
    <border>
      <left/>
      <right/>
      <top/>
      <bottom/>
      <diagonal/>
    </border>
    <border/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3">
    <xf numFmtId="0" fontId="0" fillId="0" borderId="0"/>
    <xf numFmtId="164" fontId="1" fillId="0" borderId="1"/>
    <xf numFmtId="165" fontId="1" fillId="0" borderId="1"/>
  </cellStyleXfs>
  <cellXfs count="14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2" applyAlignment="1" pivotButton="0" quotePrefix="0" xfId="0">
      <alignment horizontal="center"/>
    </xf>
    <xf numFmtId="165" fontId="1" fillId="0" borderId="2" pivotButton="0" quotePrefix="0" xfId="2"/>
    <xf numFmtId="0" fontId="0" fillId="0" borderId="2" pivotButton="0" quotePrefix="0" xfId="0"/>
    <xf numFmtId="164" fontId="1" fillId="0" borderId="1" pivotButton="0" quotePrefix="0" xfId="1"/>
    <xf numFmtId="165" fontId="1" fillId="0" borderId="1" pivotButton="0" quotePrefix="0" xfId="2"/>
    <xf numFmtId="0" fontId="5" fillId="2" borderId="2" pivotButton="0" quotePrefix="0" xfId="0"/>
    <xf numFmtId="0" fontId="5" fillId="0" borderId="2" pivotButton="0" quotePrefix="0" xfId="0"/>
    <xf numFmtId="164" fontId="1" fillId="0" borderId="2" pivotButton="0" quotePrefix="0" xfId="1"/>
    <xf numFmtId="167" fontId="0" fillId="0" borderId="2" pivotButton="0" quotePrefix="0" xfId="0"/>
    <xf numFmtId="1" fontId="0" fillId="0" borderId="2" pivotButton="0" quotePrefix="0" xfId="0"/>
  </cellXfs>
  <cellStyles count="3">
    <cellStyle name="Normal" xfId="0" builtinId="0" hidden="0"/>
    <cellStyle name="uk_currency" xfId="1" hidden="0"/>
    <cellStyle name="date_style" xfId="2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Mileage Log (HMRC rates 2024/25) – Quick Start</t>
        </is>
      </c>
    </row>
    <row r="2">
      <c r="A2" s="2" t="inlineStr"/>
    </row>
    <row r="3">
      <c r="A3" s="2" t="inlineStr">
        <is>
          <t>1) Enter your journeys on the MileageLog sheet (Date, From, To, Purpose, Vehicle, Passengers, Miles).</t>
        </is>
      </c>
    </row>
    <row r="4">
      <c r="A4" s="2" t="inlineStr">
        <is>
          <t>2) If you prefer odometer tracking, fill Odo Start/End and type Miles manually. (This template doesn't auto-subtract odometers to keep things simple.)</t>
        </is>
      </c>
    </row>
    <row r="5">
      <c r="A5" s="2" t="inlineStr">
        <is>
          <t>3) Rates follow HMRC Approved Mileage Allowance Payments (AMAPs) for 2024/25.</t>
        </is>
      </c>
    </row>
    <row r="6">
      <c r="A6" s="2" t="inlineStr">
        <is>
          <t xml:space="preserve">   • Car/Van: 45p per mile for the first 10,000 business miles, then 25p per mile.</t>
        </is>
      </c>
    </row>
    <row r="7">
      <c r="A7" s="2" t="inlineStr">
        <is>
          <t xml:space="preserve">   • Motorcycle: 24p per mile.</t>
        </is>
      </c>
    </row>
    <row r="8">
      <c r="A8" s="2" t="inlineStr">
        <is>
          <t xml:space="preserve">   • Bicycle: 20p per mile.</t>
        </is>
      </c>
    </row>
    <row r="9">
      <c r="A9" s="2" t="inlineStr">
        <is>
          <t xml:space="preserve">   • Passenger supplement (car/van): 5p per passenger per business mile.</t>
        </is>
      </c>
    </row>
    <row r="10">
      <c r="A10" s="2" t="inlineStr">
        <is>
          <t>4) The Summary sheet totals miles and claims by vehicle and by month within your tax year.</t>
        </is>
      </c>
    </row>
    <row r="11">
      <c r="A11" s="2" t="inlineStr"/>
    </row>
    <row r="12">
      <c r="A12" s="3" t="inlineStr">
        <is>
          <t>Tax year window:</t>
        </is>
      </c>
    </row>
    <row r="13">
      <c r="A13" s="2" t="inlineStr">
        <is>
          <t>Set your tax year start on the Settings &amp; Rates sheet (default 06/04/2024). Totals respect this window.</t>
        </is>
      </c>
    </row>
    <row r="14">
      <c r="A14" s="2" t="inlineStr"/>
    </row>
    <row r="15">
      <c r="A15" s="3" t="inlineStr">
        <is>
          <t>Protection tip:</t>
        </is>
      </c>
    </row>
    <row r="16">
      <c r="A16" s="2" t="inlineStr">
        <is>
          <t>Unlock only the entry cells (A8:I1000 on MileageLog), then use Review → Protect Sheet to prevent edits elsewhere.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4:N100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8" customWidth="1" min="4" max="4"/>
    <col width="14" customWidth="1" min="5" max="5"/>
    <col width="12" customWidth="1" min="6" max="6"/>
    <col width="12" customWidth="1" min="7" max="7"/>
    <col width="12" customWidth="1" min="8" max="8"/>
    <col width="10" customWidth="1" min="9" max="9"/>
    <col width="20" customWidth="1" min="10" max="10"/>
    <col width="22" customWidth="1" min="11" max="11"/>
    <col width="16" customWidth="1" min="12" max="12"/>
    <col width="18" customWidth="1" min="13" max="13"/>
    <col width="28" customWidth="1" min="14" max="14"/>
  </cols>
  <sheetData>
    <row r="4">
      <c r="A4" s="1" t="inlineStr">
        <is>
          <t>Business Mileage Log (within tax year window)</t>
        </is>
      </c>
    </row>
    <row r="7">
      <c r="A7" s="4" t="inlineStr">
        <is>
          <t>Date</t>
        </is>
      </c>
      <c r="B7" s="4" t="inlineStr">
        <is>
          <t>From</t>
        </is>
      </c>
      <c r="C7" s="4" t="inlineStr">
        <is>
          <t>To</t>
        </is>
      </c>
      <c r="D7" s="4" t="inlineStr">
        <is>
          <t>Purpose/Client</t>
        </is>
      </c>
      <c r="E7" s="4" t="inlineStr">
        <is>
          <t>Vehicle</t>
        </is>
      </c>
      <c r="F7" s="4" t="inlineStr">
        <is>
          <t>Passengers</t>
        </is>
      </c>
      <c r="G7" s="4" t="inlineStr">
        <is>
          <t>Odo Start</t>
        </is>
      </c>
      <c r="H7" s="4" t="inlineStr">
        <is>
          <t>Odo End</t>
        </is>
      </c>
      <c r="I7" s="4" t="inlineStr">
        <is>
          <t>Miles</t>
        </is>
      </c>
      <c r="J7" s="4" t="inlineStr">
        <is>
          <t>Cum Miles YTD (Car/Van)</t>
        </is>
      </c>
      <c r="K7" s="4" t="inlineStr">
        <is>
          <t>Rate per Mile (excl. passengers)</t>
        </is>
      </c>
      <c r="L7" s="4" t="inlineStr">
        <is>
          <t>Passenger £/mile</t>
        </is>
      </c>
      <c r="M7" s="4" t="inlineStr">
        <is>
          <t>Amount (Claim)</t>
        </is>
      </c>
      <c r="N7" s="4" t="inlineStr">
        <is>
          <t>Notes</t>
        </is>
      </c>
    </row>
    <row r="8">
      <c r="A8" s="5" t="n"/>
      <c r="B8" s="6" t="n"/>
      <c r="C8" s="6" t="n"/>
      <c r="D8" s="6" t="n"/>
      <c r="E8" s="6" t="n"/>
      <c r="F8" s="6" t="n"/>
      <c r="G8" s="6" t="n"/>
      <c r="H8" s="6" t="n"/>
      <c r="I8" s="6" t="n"/>
      <c r="J8" s="6">
        <f>IF(E8&lt;&gt;"Car/Van","",SUMIFS($I$8:I8,$E$8:E8,"Car/Van",$A$8:A8,"&gt;="&amp;='Settings &amp; Rates'!$B$3,$A$8:A8,"&lt;="&amp;='Settings &amp; Rates'!$B$4))</f>
        <v/>
      </c>
      <c r="K8" s="6">
        <f>IFERROR(IF(I8=0,"",IF(E8="Car/Van",  (MIN(MAX(='Settings &amp; Rates'!$B$13-SUMIFS($I$8:I7,$E$8:E7,"Car/Van",$A$8:A7,"&gt;="&amp;='Settings &amp; Rates'!$B$3,$A$8:A7,"&lt;="&amp;='Settings &amp; Rates'!$B$4)),I8)*='Settings &amp; Rates'!$B$8  +MAX(I8-MAX(0,='Settings &amp; Rates'!$B$13-SUMIFS($I$8:I7,$E$8:E7,"Car/Van",$A$8:A7,"&gt;="&amp;='Settings &amp; Rates'!$B$3,$A$8:A7,"&lt;="&amp;='Settings &amp; Rates'!$B$4)),0)*='Settings &amp; Rates'!$B$9)/I8,IF(E8="Motorcycle",='Settings &amp; Rates'!$B$10,IF(E8="Bicycle",='Settings &amp; Rates'!$B$11,"")))),"")</f>
        <v/>
      </c>
      <c r="L8" s="6">
        <f>IF(E8="Car/Van",='Settings &amp; Rates'!$B$12*F8,0)</f>
        <v/>
      </c>
      <c r="M8" s="7">
        <f>IFERROR(IF(I8=0,"",IF(E8="Car/Van",  MIN(MAX(='Settings &amp; Rates'!$B$13-SUMIFS($I$8:I7,$E$8:E7,"Car/Van",$A$8:A7,"&gt;="&amp;='Settings &amp; Rates'!$B$3,$A$8:A7,"&lt;="&amp;='Settings &amp; Rates'!$B$4)),I8)*='Settings &amp; Rates'!$B$8 +MAX(I8-MAX(0,='Settings &amp; Rates'!$B$13-SUMIFS($I$8:I7,$E$8:E7,"Car/Van",$A$8:A7,"&gt;="&amp;='Settings &amp; Rates'!$B$3,$A$8:A7,"&lt;="&amp;='Settings &amp; Rates'!$B$4)),0)*='Settings &amp; Rates'!$B$9 +I8*F8*='Settings &amp; Rates'!$B$12,IF(E8="Motorcycle",I8*='Settings &amp; Rates'!$B$10,IF(E8="Bicycle",I8*='Settings &amp; Rates'!$B$11,0)))),"")</f>
        <v/>
      </c>
      <c r="N8" s="6" t="n"/>
    </row>
    <row r="9">
      <c r="A9" s="5" t="n"/>
      <c r="B9" s="6" t="n"/>
      <c r="C9" s="6" t="n"/>
      <c r="D9" s="6" t="n"/>
      <c r="E9" s="6" t="n"/>
      <c r="F9" s="6" t="n"/>
      <c r="G9" s="6" t="n"/>
      <c r="H9" s="6" t="n"/>
      <c r="I9" s="6" t="n"/>
      <c r="J9" s="6">
        <f>IF(E9&lt;&gt;"Car/Van","",SUMIFS($I$8:I9,$E$8:E9,"Car/Van",$A$8:A9,"&gt;="&amp;='Settings &amp; Rates'!$B$3,$A$8:A9,"&lt;="&amp;='Settings &amp; Rates'!$B$4))</f>
        <v/>
      </c>
      <c r="K9" s="6">
        <f>IFERROR(IF(I9=0,"",IF(E9="Car/Van",  (MIN(MAX(='Settings &amp; Rates'!$B$13-SUMIFS($I$8:I8,$E$8:E8,"Car/Van",$A$8:A8,"&gt;="&amp;='Settings &amp; Rates'!$B$3,$A$8:A8,"&lt;="&amp;='Settings &amp; Rates'!$B$4)),I9)*='Settings &amp; Rates'!$B$8  +MAX(I9-MAX(0,='Settings &amp; Rates'!$B$13-SUMIFS($I$8:I8,$E$8:E8,"Car/Van",$A$8:A8,"&gt;="&amp;='Settings &amp; Rates'!$B$3,$A$8:A8,"&lt;="&amp;='Settings &amp; Rates'!$B$4)),0)*='Settings &amp; Rates'!$B$9)/I9,IF(E9="Motorcycle",='Settings &amp; Rates'!$B$10,IF(E9="Bicycle",='Settings &amp; Rates'!$B$11,"")))),"")</f>
        <v/>
      </c>
      <c r="L9" s="6">
        <f>IF(E9="Car/Van",='Settings &amp; Rates'!$B$12*F9,0)</f>
        <v/>
      </c>
      <c r="M9" s="7">
        <f>IFERROR(IF(I9=0,"",IF(E9="Car/Van",  MIN(MAX(='Settings &amp; Rates'!$B$13-SUMIFS($I$8:I8,$E$8:E8,"Car/Van",$A$8:A8,"&gt;="&amp;='Settings &amp; Rates'!$B$3,$A$8:A8,"&lt;="&amp;='Settings &amp; Rates'!$B$4)),I9)*='Settings &amp; Rates'!$B$8 +MAX(I9-MAX(0,='Settings &amp; Rates'!$B$13-SUMIFS($I$8:I8,$E$8:E8,"Car/Van",$A$8:A8,"&gt;="&amp;='Settings &amp; Rates'!$B$3,$A$8:A8,"&lt;="&amp;='Settings &amp; Rates'!$B$4)),0)*='Settings &amp; Rates'!$B$9 +I9*F9*='Settings &amp; Rates'!$B$12,IF(E9="Motorcycle",I9*='Settings &amp; Rates'!$B$10,IF(E9="Bicycle",I9*='Settings &amp; Rates'!$B$11,0)))),"")</f>
        <v/>
      </c>
      <c r="N9" s="6" t="n"/>
    </row>
    <row r="10">
      <c r="A10" s="5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>
        <f>IF(E10&lt;&gt;"Car/Van","",SUMIFS($I$8:I10,$E$8:E10,"Car/Van",$A$8:A10,"&gt;="&amp;='Settings &amp; Rates'!$B$3,$A$8:A10,"&lt;="&amp;='Settings &amp; Rates'!$B$4))</f>
        <v/>
      </c>
      <c r="K10" s="6">
        <f>IFERROR(IF(I10=0,"",IF(E10="Car/Van",  (MIN(MAX(='Settings &amp; Rates'!$B$13-SUMIFS($I$8:I9,$E$8:E9,"Car/Van",$A$8:A9,"&gt;="&amp;='Settings &amp; Rates'!$B$3,$A$8:A9,"&lt;="&amp;='Settings &amp; Rates'!$B$4)),I10)*='Settings &amp; Rates'!$B$8  +MAX(I10-MAX(0,='Settings &amp; Rates'!$B$13-SUMIFS($I$8:I9,$E$8:E9,"Car/Van",$A$8:A9,"&gt;="&amp;='Settings &amp; Rates'!$B$3,$A$8:A9,"&lt;="&amp;='Settings &amp; Rates'!$B$4)),0)*='Settings &amp; Rates'!$B$9)/I10,IF(E10="Motorcycle",='Settings &amp; Rates'!$B$10,IF(E10="Bicycle",='Settings &amp; Rates'!$B$11,"")))),"")</f>
        <v/>
      </c>
      <c r="L10" s="6">
        <f>IF(E10="Car/Van",='Settings &amp; Rates'!$B$12*F10,0)</f>
        <v/>
      </c>
      <c r="M10" s="7">
        <f>IFERROR(IF(I10=0,"",IF(E10="Car/Van",  MIN(MAX(='Settings &amp; Rates'!$B$13-SUMIFS($I$8:I9,$E$8:E9,"Car/Van",$A$8:A9,"&gt;="&amp;='Settings &amp; Rates'!$B$3,$A$8:A9,"&lt;="&amp;='Settings &amp; Rates'!$B$4)),I10)*='Settings &amp; Rates'!$B$8 +MAX(I10-MAX(0,='Settings &amp; Rates'!$B$13-SUMIFS($I$8:I9,$E$8:E9,"Car/Van",$A$8:A9,"&gt;="&amp;='Settings &amp; Rates'!$B$3,$A$8:A9,"&lt;="&amp;='Settings &amp; Rates'!$B$4)),0)*='Settings &amp; Rates'!$B$9 +I10*F10*='Settings &amp; Rates'!$B$12,IF(E10="Motorcycle",I10*='Settings &amp; Rates'!$B$10,IF(E10="Bicycle",I10*='Settings &amp; Rates'!$B$11,0)))),"")</f>
        <v/>
      </c>
      <c r="N10" s="6" t="n"/>
    </row>
    <row r="11">
      <c r="A11" s="5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>
        <f>IF(E11&lt;&gt;"Car/Van","",SUMIFS($I$8:I11,$E$8:E11,"Car/Van",$A$8:A11,"&gt;="&amp;='Settings &amp; Rates'!$B$3,$A$8:A11,"&lt;="&amp;='Settings &amp; Rates'!$B$4))</f>
        <v/>
      </c>
      <c r="K11" s="6">
        <f>IFERROR(IF(I11=0,"",IF(E11="Car/Van",  (MIN(MAX(='Settings &amp; Rates'!$B$13-SUMIFS($I$8:I10,$E$8:E10,"Car/Van",$A$8:A10,"&gt;="&amp;='Settings &amp; Rates'!$B$3,$A$8:A10,"&lt;="&amp;='Settings &amp; Rates'!$B$4)),I11)*='Settings &amp; Rates'!$B$8  +MAX(I11-MAX(0,='Settings &amp; Rates'!$B$13-SUMIFS($I$8:I10,$E$8:E10,"Car/Van",$A$8:A10,"&gt;="&amp;='Settings &amp; Rates'!$B$3,$A$8:A10,"&lt;="&amp;='Settings &amp; Rates'!$B$4)),0)*='Settings &amp; Rates'!$B$9)/I11,IF(E11="Motorcycle",='Settings &amp; Rates'!$B$10,IF(E11="Bicycle",='Settings &amp; Rates'!$B$11,"")))),"")</f>
        <v/>
      </c>
      <c r="L11" s="6">
        <f>IF(E11="Car/Van",='Settings &amp; Rates'!$B$12*F11,0)</f>
        <v/>
      </c>
      <c r="M11" s="7">
        <f>IFERROR(IF(I11=0,"",IF(E11="Car/Van",  MIN(MAX(='Settings &amp; Rates'!$B$13-SUMIFS($I$8:I10,$E$8:E10,"Car/Van",$A$8:A10,"&gt;="&amp;='Settings &amp; Rates'!$B$3,$A$8:A10,"&lt;="&amp;='Settings &amp; Rates'!$B$4)),I11)*='Settings &amp; Rates'!$B$8 +MAX(I11-MAX(0,='Settings &amp; Rates'!$B$13-SUMIFS($I$8:I10,$E$8:E10,"Car/Van",$A$8:A10,"&gt;="&amp;='Settings &amp; Rates'!$B$3,$A$8:A10,"&lt;="&amp;='Settings &amp; Rates'!$B$4)),0)*='Settings &amp; Rates'!$B$9 +I11*F11*='Settings &amp; Rates'!$B$12,IF(E11="Motorcycle",I11*='Settings &amp; Rates'!$B$10,IF(E11="Bicycle",I11*='Settings &amp; Rates'!$B$11,0)))),"")</f>
        <v/>
      </c>
      <c r="N11" s="6" t="n"/>
    </row>
    <row r="12">
      <c r="A12" s="5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>
        <f>IF(E12&lt;&gt;"Car/Van","",SUMIFS($I$8:I12,$E$8:E12,"Car/Van",$A$8:A12,"&gt;="&amp;='Settings &amp; Rates'!$B$3,$A$8:A12,"&lt;="&amp;='Settings &amp; Rates'!$B$4))</f>
        <v/>
      </c>
      <c r="K12" s="6">
        <f>IFERROR(IF(I12=0,"",IF(E12="Car/Van",  (MIN(MAX(='Settings &amp; Rates'!$B$13-SUMIFS($I$8:I11,$E$8:E11,"Car/Van",$A$8:A11,"&gt;="&amp;='Settings &amp; Rates'!$B$3,$A$8:A11,"&lt;="&amp;='Settings &amp; Rates'!$B$4)),I12)*='Settings &amp; Rates'!$B$8  +MAX(I12-MAX(0,='Settings &amp; Rates'!$B$13-SUMIFS($I$8:I11,$E$8:E11,"Car/Van",$A$8:A11,"&gt;="&amp;='Settings &amp; Rates'!$B$3,$A$8:A11,"&lt;="&amp;='Settings &amp; Rates'!$B$4)),0)*='Settings &amp; Rates'!$B$9)/I12,IF(E12="Motorcycle",='Settings &amp; Rates'!$B$10,IF(E12="Bicycle",='Settings &amp; Rates'!$B$11,"")))),"")</f>
        <v/>
      </c>
      <c r="L12" s="6">
        <f>IF(E12="Car/Van",='Settings &amp; Rates'!$B$12*F12,0)</f>
        <v/>
      </c>
      <c r="M12" s="7">
        <f>IFERROR(IF(I12=0,"",IF(E12="Car/Van",  MIN(MAX(='Settings &amp; Rates'!$B$13-SUMIFS($I$8:I11,$E$8:E11,"Car/Van",$A$8:A11,"&gt;="&amp;='Settings &amp; Rates'!$B$3,$A$8:A11,"&lt;="&amp;='Settings &amp; Rates'!$B$4)),I12)*='Settings &amp; Rates'!$B$8 +MAX(I12-MAX(0,='Settings &amp; Rates'!$B$13-SUMIFS($I$8:I11,$E$8:E11,"Car/Van",$A$8:A11,"&gt;="&amp;='Settings &amp; Rates'!$B$3,$A$8:A11,"&lt;="&amp;='Settings &amp; Rates'!$B$4)),0)*='Settings &amp; Rates'!$B$9 +I12*F12*='Settings &amp; Rates'!$B$12,IF(E12="Motorcycle",I12*='Settings &amp; Rates'!$B$10,IF(E12="Bicycle",I12*='Settings &amp; Rates'!$B$11,0)))),"")</f>
        <v/>
      </c>
      <c r="N12" s="6" t="n"/>
    </row>
    <row r="13">
      <c r="A13" s="5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>
        <f>IF(E13&lt;&gt;"Car/Van","",SUMIFS($I$8:I13,$E$8:E13,"Car/Van",$A$8:A13,"&gt;="&amp;='Settings &amp; Rates'!$B$3,$A$8:A13,"&lt;="&amp;='Settings &amp; Rates'!$B$4))</f>
        <v/>
      </c>
      <c r="K13" s="6">
        <f>IFERROR(IF(I13=0,"",IF(E13="Car/Van",  (MIN(MAX(='Settings &amp; Rates'!$B$13-SUMIFS($I$8:I12,$E$8:E12,"Car/Van",$A$8:A12,"&gt;="&amp;='Settings &amp; Rates'!$B$3,$A$8:A12,"&lt;="&amp;='Settings &amp; Rates'!$B$4)),I13)*='Settings &amp; Rates'!$B$8  +MAX(I13-MAX(0,='Settings &amp; Rates'!$B$13-SUMIFS($I$8:I12,$E$8:E12,"Car/Van",$A$8:A12,"&gt;="&amp;='Settings &amp; Rates'!$B$3,$A$8:A12,"&lt;="&amp;='Settings &amp; Rates'!$B$4)),0)*='Settings &amp; Rates'!$B$9)/I13,IF(E13="Motorcycle",='Settings &amp; Rates'!$B$10,IF(E13="Bicycle",='Settings &amp; Rates'!$B$11,"")))),"")</f>
        <v/>
      </c>
      <c r="L13" s="6">
        <f>IF(E13="Car/Van",='Settings &amp; Rates'!$B$12*F13,0)</f>
        <v/>
      </c>
      <c r="M13" s="7">
        <f>IFERROR(IF(I13=0,"",IF(E13="Car/Van",  MIN(MAX(='Settings &amp; Rates'!$B$13-SUMIFS($I$8:I12,$E$8:E12,"Car/Van",$A$8:A12,"&gt;="&amp;='Settings &amp; Rates'!$B$3,$A$8:A12,"&lt;="&amp;='Settings &amp; Rates'!$B$4)),I13)*='Settings &amp; Rates'!$B$8 +MAX(I13-MAX(0,='Settings &amp; Rates'!$B$13-SUMIFS($I$8:I12,$E$8:E12,"Car/Van",$A$8:A12,"&gt;="&amp;='Settings &amp; Rates'!$B$3,$A$8:A12,"&lt;="&amp;='Settings &amp; Rates'!$B$4)),0)*='Settings &amp; Rates'!$B$9 +I13*F13*='Settings &amp; Rates'!$B$12,IF(E13="Motorcycle",I13*='Settings &amp; Rates'!$B$10,IF(E13="Bicycle",I13*='Settings &amp; Rates'!$B$11,0)))),"")</f>
        <v/>
      </c>
      <c r="N13" s="6" t="n"/>
    </row>
    <row r="14">
      <c r="A14" s="5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>
        <f>IF(E14&lt;&gt;"Car/Van","",SUMIFS($I$8:I14,$E$8:E14,"Car/Van",$A$8:A14,"&gt;="&amp;='Settings &amp; Rates'!$B$3,$A$8:A14,"&lt;="&amp;='Settings &amp; Rates'!$B$4))</f>
        <v/>
      </c>
      <c r="K14" s="6">
        <f>IFERROR(IF(I14=0,"",IF(E14="Car/Van",  (MIN(MAX(='Settings &amp; Rates'!$B$13-SUMIFS($I$8:I13,$E$8:E13,"Car/Van",$A$8:A13,"&gt;="&amp;='Settings &amp; Rates'!$B$3,$A$8:A13,"&lt;="&amp;='Settings &amp; Rates'!$B$4)),I14)*='Settings &amp; Rates'!$B$8  +MAX(I14-MAX(0,='Settings &amp; Rates'!$B$13-SUMIFS($I$8:I13,$E$8:E13,"Car/Van",$A$8:A13,"&gt;="&amp;='Settings &amp; Rates'!$B$3,$A$8:A13,"&lt;="&amp;='Settings &amp; Rates'!$B$4)),0)*='Settings &amp; Rates'!$B$9)/I14,IF(E14="Motorcycle",='Settings &amp; Rates'!$B$10,IF(E14="Bicycle",='Settings &amp; Rates'!$B$11,"")))),"")</f>
        <v/>
      </c>
      <c r="L14" s="6">
        <f>IF(E14="Car/Van",='Settings &amp; Rates'!$B$12*F14,0)</f>
        <v/>
      </c>
      <c r="M14" s="7">
        <f>IFERROR(IF(I14=0,"",IF(E14="Car/Van",  MIN(MAX(='Settings &amp; Rates'!$B$13-SUMIFS($I$8:I13,$E$8:E13,"Car/Van",$A$8:A13,"&gt;="&amp;='Settings &amp; Rates'!$B$3,$A$8:A13,"&lt;="&amp;='Settings &amp; Rates'!$B$4)),I14)*='Settings &amp; Rates'!$B$8 +MAX(I14-MAX(0,='Settings &amp; Rates'!$B$13-SUMIFS($I$8:I13,$E$8:E13,"Car/Van",$A$8:A13,"&gt;="&amp;='Settings &amp; Rates'!$B$3,$A$8:A13,"&lt;="&amp;='Settings &amp; Rates'!$B$4)),0)*='Settings &amp; Rates'!$B$9 +I14*F14*='Settings &amp; Rates'!$B$12,IF(E14="Motorcycle",I14*='Settings &amp; Rates'!$B$10,IF(E14="Bicycle",I14*='Settings &amp; Rates'!$B$11,0)))),"")</f>
        <v/>
      </c>
      <c r="N14" s="6" t="n"/>
    </row>
    <row r="15">
      <c r="A15" s="5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>
        <f>IF(E15&lt;&gt;"Car/Van","",SUMIFS($I$8:I15,$E$8:E15,"Car/Van",$A$8:A15,"&gt;="&amp;='Settings &amp; Rates'!$B$3,$A$8:A15,"&lt;="&amp;='Settings &amp; Rates'!$B$4))</f>
        <v/>
      </c>
      <c r="K15" s="6">
        <f>IFERROR(IF(I15=0,"",IF(E15="Car/Van",  (MIN(MAX(='Settings &amp; Rates'!$B$13-SUMIFS($I$8:I14,$E$8:E14,"Car/Van",$A$8:A14,"&gt;="&amp;='Settings &amp; Rates'!$B$3,$A$8:A14,"&lt;="&amp;='Settings &amp; Rates'!$B$4)),I15)*='Settings &amp; Rates'!$B$8  +MAX(I15-MAX(0,='Settings &amp; Rates'!$B$13-SUMIFS($I$8:I14,$E$8:E14,"Car/Van",$A$8:A14,"&gt;="&amp;='Settings &amp; Rates'!$B$3,$A$8:A14,"&lt;="&amp;='Settings &amp; Rates'!$B$4)),0)*='Settings &amp; Rates'!$B$9)/I15,IF(E15="Motorcycle",='Settings &amp; Rates'!$B$10,IF(E15="Bicycle",='Settings &amp; Rates'!$B$11,"")))),"")</f>
        <v/>
      </c>
      <c r="L15" s="6">
        <f>IF(E15="Car/Van",='Settings &amp; Rates'!$B$12*F15,0)</f>
        <v/>
      </c>
      <c r="M15" s="7">
        <f>IFERROR(IF(I15=0,"",IF(E15="Car/Van",  MIN(MAX(='Settings &amp; Rates'!$B$13-SUMIFS($I$8:I14,$E$8:E14,"Car/Van",$A$8:A14,"&gt;="&amp;='Settings &amp; Rates'!$B$3,$A$8:A14,"&lt;="&amp;='Settings &amp; Rates'!$B$4)),I15)*='Settings &amp; Rates'!$B$8 +MAX(I15-MAX(0,='Settings &amp; Rates'!$B$13-SUMIFS($I$8:I14,$E$8:E14,"Car/Van",$A$8:A14,"&gt;="&amp;='Settings &amp; Rates'!$B$3,$A$8:A14,"&lt;="&amp;='Settings &amp; Rates'!$B$4)),0)*='Settings &amp; Rates'!$B$9 +I15*F15*='Settings &amp; Rates'!$B$12,IF(E15="Motorcycle",I15*='Settings &amp; Rates'!$B$10,IF(E15="Bicycle",I15*='Settings &amp; Rates'!$B$11,0)))),"")</f>
        <v/>
      </c>
      <c r="N15" s="6" t="n"/>
    </row>
    <row r="16">
      <c r="A16" s="5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>
        <f>IF(E16&lt;&gt;"Car/Van","",SUMIFS($I$8:I16,$E$8:E16,"Car/Van",$A$8:A16,"&gt;="&amp;='Settings &amp; Rates'!$B$3,$A$8:A16,"&lt;="&amp;='Settings &amp; Rates'!$B$4))</f>
        <v/>
      </c>
      <c r="K16" s="6">
        <f>IFERROR(IF(I16=0,"",IF(E16="Car/Van",  (MIN(MAX(='Settings &amp; Rates'!$B$13-SUMIFS($I$8:I15,$E$8:E15,"Car/Van",$A$8:A15,"&gt;="&amp;='Settings &amp; Rates'!$B$3,$A$8:A15,"&lt;="&amp;='Settings &amp; Rates'!$B$4)),I16)*='Settings &amp; Rates'!$B$8  +MAX(I16-MAX(0,='Settings &amp; Rates'!$B$13-SUMIFS($I$8:I15,$E$8:E15,"Car/Van",$A$8:A15,"&gt;="&amp;='Settings &amp; Rates'!$B$3,$A$8:A15,"&lt;="&amp;='Settings &amp; Rates'!$B$4)),0)*='Settings &amp; Rates'!$B$9)/I16,IF(E16="Motorcycle",='Settings &amp; Rates'!$B$10,IF(E16="Bicycle",='Settings &amp; Rates'!$B$11,"")))),"")</f>
        <v/>
      </c>
      <c r="L16" s="6">
        <f>IF(E16="Car/Van",='Settings &amp; Rates'!$B$12*F16,0)</f>
        <v/>
      </c>
      <c r="M16" s="7">
        <f>IFERROR(IF(I16=0,"",IF(E16="Car/Van",  MIN(MAX(='Settings &amp; Rates'!$B$13-SUMIFS($I$8:I15,$E$8:E15,"Car/Van",$A$8:A15,"&gt;="&amp;='Settings &amp; Rates'!$B$3,$A$8:A15,"&lt;="&amp;='Settings &amp; Rates'!$B$4)),I16)*='Settings &amp; Rates'!$B$8 +MAX(I16-MAX(0,='Settings &amp; Rates'!$B$13-SUMIFS($I$8:I15,$E$8:E15,"Car/Van",$A$8:A15,"&gt;="&amp;='Settings &amp; Rates'!$B$3,$A$8:A15,"&lt;="&amp;='Settings &amp; Rates'!$B$4)),0)*='Settings &amp; Rates'!$B$9 +I16*F16*='Settings &amp; Rates'!$B$12,IF(E16="Motorcycle",I16*='Settings &amp; Rates'!$B$10,IF(E16="Bicycle",I16*='Settings &amp; Rates'!$B$11,0)))),"")</f>
        <v/>
      </c>
      <c r="N16" s="6" t="n"/>
    </row>
    <row r="17">
      <c r="A17" s="5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>
        <f>IF(E17&lt;&gt;"Car/Van","",SUMIFS($I$8:I17,$E$8:E17,"Car/Van",$A$8:A17,"&gt;="&amp;='Settings &amp; Rates'!$B$3,$A$8:A17,"&lt;="&amp;='Settings &amp; Rates'!$B$4))</f>
        <v/>
      </c>
      <c r="K17" s="6">
        <f>IFERROR(IF(I17=0,"",IF(E17="Car/Van",  (MIN(MAX(='Settings &amp; Rates'!$B$13-SUMIFS($I$8:I16,$E$8:E16,"Car/Van",$A$8:A16,"&gt;="&amp;='Settings &amp; Rates'!$B$3,$A$8:A16,"&lt;="&amp;='Settings &amp; Rates'!$B$4)),I17)*='Settings &amp; Rates'!$B$8  +MAX(I17-MAX(0,='Settings &amp; Rates'!$B$13-SUMIFS($I$8:I16,$E$8:E16,"Car/Van",$A$8:A16,"&gt;="&amp;='Settings &amp; Rates'!$B$3,$A$8:A16,"&lt;="&amp;='Settings &amp; Rates'!$B$4)),0)*='Settings &amp; Rates'!$B$9)/I17,IF(E17="Motorcycle",='Settings &amp; Rates'!$B$10,IF(E17="Bicycle",='Settings &amp; Rates'!$B$11,"")))),"")</f>
        <v/>
      </c>
      <c r="L17" s="6">
        <f>IF(E17="Car/Van",='Settings &amp; Rates'!$B$12*F17,0)</f>
        <v/>
      </c>
      <c r="M17" s="7">
        <f>IFERROR(IF(I17=0,"",IF(E17="Car/Van",  MIN(MAX(='Settings &amp; Rates'!$B$13-SUMIFS($I$8:I16,$E$8:E16,"Car/Van",$A$8:A16,"&gt;="&amp;='Settings &amp; Rates'!$B$3,$A$8:A16,"&lt;="&amp;='Settings &amp; Rates'!$B$4)),I17)*='Settings &amp; Rates'!$B$8 +MAX(I17-MAX(0,='Settings &amp; Rates'!$B$13-SUMIFS($I$8:I16,$E$8:E16,"Car/Van",$A$8:A16,"&gt;="&amp;='Settings &amp; Rates'!$B$3,$A$8:A16,"&lt;="&amp;='Settings &amp; Rates'!$B$4)),0)*='Settings &amp; Rates'!$B$9 +I17*F17*='Settings &amp; Rates'!$B$12,IF(E17="Motorcycle",I17*='Settings &amp; Rates'!$B$10,IF(E17="Bicycle",I17*='Settings &amp; Rates'!$B$11,0)))),"")</f>
        <v/>
      </c>
      <c r="N17" s="6" t="n"/>
    </row>
    <row r="18">
      <c r="A18" s="5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>
        <f>IF(E18&lt;&gt;"Car/Van","",SUMIFS($I$8:I18,$E$8:E18,"Car/Van",$A$8:A18,"&gt;="&amp;='Settings &amp; Rates'!$B$3,$A$8:A18,"&lt;="&amp;='Settings &amp; Rates'!$B$4))</f>
        <v/>
      </c>
      <c r="K18" s="6">
        <f>IFERROR(IF(I18=0,"",IF(E18="Car/Van",  (MIN(MAX(='Settings &amp; Rates'!$B$13-SUMIFS($I$8:I17,$E$8:E17,"Car/Van",$A$8:A17,"&gt;="&amp;='Settings &amp; Rates'!$B$3,$A$8:A17,"&lt;="&amp;='Settings &amp; Rates'!$B$4)),I18)*='Settings &amp; Rates'!$B$8  +MAX(I18-MAX(0,='Settings &amp; Rates'!$B$13-SUMIFS($I$8:I17,$E$8:E17,"Car/Van",$A$8:A17,"&gt;="&amp;='Settings &amp; Rates'!$B$3,$A$8:A17,"&lt;="&amp;='Settings &amp; Rates'!$B$4)),0)*='Settings &amp; Rates'!$B$9)/I18,IF(E18="Motorcycle",='Settings &amp; Rates'!$B$10,IF(E18="Bicycle",='Settings &amp; Rates'!$B$11,"")))),"")</f>
        <v/>
      </c>
      <c r="L18" s="6">
        <f>IF(E18="Car/Van",='Settings &amp; Rates'!$B$12*F18,0)</f>
        <v/>
      </c>
      <c r="M18" s="7">
        <f>IFERROR(IF(I18=0,"",IF(E18="Car/Van",  MIN(MAX(='Settings &amp; Rates'!$B$13-SUMIFS($I$8:I17,$E$8:E17,"Car/Van",$A$8:A17,"&gt;="&amp;='Settings &amp; Rates'!$B$3,$A$8:A17,"&lt;="&amp;='Settings &amp; Rates'!$B$4)),I18)*='Settings &amp; Rates'!$B$8 +MAX(I18-MAX(0,='Settings &amp; Rates'!$B$13-SUMIFS($I$8:I17,$E$8:E17,"Car/Van",$A$8:A17,"&gt;="&amp;='Settings &amp; Rates'!$B$3,$A$8:A17,"&lt;="&amp;='Settings &amp; Rates'!$B$4)),0)*='Settings &amp; Rates'!$B$9 +I18*F18*='Settings &amp; Rates'!$B$12,IF(E18="Motorcycle",I18*='Settings &amp; Rates'!$B$10,IF(E18="Bicycle",I18*='Settings &amp; Rates'!$B$11,0)))),"")</f>
        <v/>
      </c>
      <c r="N18" s="6" t="n"/>
    </row>
    <row r="19">
      <c r="A19" s="5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>
        <f>IF(E19&lt;&gt;"Car/Van","",SUMIFS($I$8:I19,$E$8:E19,"Car/Van",$A$8:A19,"&gt;="&amp;='Settings &amp; Rates'!$B$3,$A$8:A19,"&lt;="&amp;='Settings &amp; Rates'!$B$4))</f>
        <v/>
      </c>
      <c r="K19" s="6">
        <f>IFERROR(IF(I19=0,"",IF(E19="Car/Van",  (MIN(MAX(='Settings &amp; Rates'!$B$13-SUMIFS($I$8:I18,$E$8:E18,"Car/Van",$A$8:A18,"&gt;="&amp;='Settings &amp; Rates'!$B$3,$A$8:A18,"&lt;="&amp;='Settings &amp; Rates'!$B$4)),I19)*='Settings &amp; Rates'!$B$8  +MAX(I19-MAX(0,='Settings &amp; Rates'!$B$13-SUMIFS($I$8:I18,$E$8:E18,"Car/Van",$A$8:A18,"&gt;="&amp;='Settings &amp; Rates'!$B$3,$A$8:A18,"&lt;="&amp;='Settings &amp; Rates'!$B$4)),0)*='Settings &amp; Rates'!$B$9)/I19,IF(E19="Motorcycle",='Settings &amp; Rates'!$B$10,IF(E19="Bicycle",='Settings &amp; Rates'!$B$11,"")))),"")</f>
        <v/>
      </c>
      <c r="L19" s="6">
        <f>IF(E19="Car/Van",='Settings &amp; Rates'!$B$12*F19,0)</f>
        <v/>
      </c>
      <c r="M19" s="7">
        <f>IFERROR(IF(I19=0,"",IF(E19="Car/Van",  MIN(MAX(='Settings &amp; Rates'!$B$13-SUMIFS($I$8:I18,$E$8:E18,"Car/Van",$A$8:A18,"&gt;="&amp;='Settings &amp; Rates'!$B$3,$A$8:A18,"&lt;="&amp;='Settings &amp; Rates'!$B$4)),I19)*='Settings &amp; Rates'!$B$8 +MAX(I19-MAX(0,='Settings &amp; Rates'!$B$13-SUMIFS($I$8:I18,$E$8:E18,"Car/Van",$A$8:A18,"&gt;="&amp;='Settings &amp; Rates'!$B$3,$A$8:A18,"&lt;="&amp;='Settings &amp; Rates'!$B$4)),0)*='Settings &amp; Rates'!$B$9 +I19*F19*='Settings &amp; Rates'!$B$12,IF(E19="Motorcycle",I19*='Settings &amp; Rates'!$B$10,IF(E19="Bicycle",I19*='Settings &amp; Rates'!$B$11,0)))),"")</f>
        <v/>
      </c>
      <c r="N19" s="6" t="n"/>
    </row>
    <row r="20">
      <c r="A20" s="5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>
        <f>IF(E20&lt;&gt;"Car/Van","",SUMIFS($I$8:I20,$E$8:E20,"Car/Van",$A$8:A20,"&gt;="&amp;='Settings &amp; Rates'!$B$3,$A$8:A20,"&lt;="&amp;='Settings &amp; Rates'!$B$4))</f>
        <v/>
      </c>
      <c r="K20" s="6">
        <f>IFERROR(IF(I20=0,"",IF(E20="Car/Van",  (MIN(MAX(='Settings &amp; Rates'!$B$13-SUMIFS($I$8:I19,$E$8:E19,"Car/Van",$A$8:A19,"&gt;="&amp;='Settings &amp; Rates'!$B$3,$A$8:A19,"&lt;="&amp;='Settings &amp; Rates'!$B$4)),I20)*='Settings &amp; Rates'!$B$8  +MAX(I20-MAX(0,='Settings &amp; Rates'!$B$13-SUMIFS($I$8:I19,$E$8:E19,"Car/Van",$A$8:A19,"&gt;="&amp;='Settings &amp; Rates'!$B$3,$A$8:A19,"&lt;="&amp;='Settings &amp; Rates'!$B$4)),0)*='Settings &amp; Rates'!$B$9)/I20,IF(E20="Motorcycle",='Settings &amp; Rates'!$B$10,IF(E20="Bicycle",='Settings &amp; Rates'!$B$11,"")))),"")</f>
        <v/>
      </c>
      <c r="L20" s="6">
        <f>IF(E20="Car/Van",='Settings &amp; Rates'!$B$12*F20,0)</f>
        <v/>
      </c>
      <c r="M20" s="7">
        <f>IFERROR(IF(I20=0,"",IF(E20="Car/Van",  MIN(MAX(='Settings &amp; Rates'!$B$13-SUMIFS($I$8:I19,$E$8:E19,"Car/Van",$A$8:A19,"&gt;="&amp;='Settings &amp; Rates'!$B$3,$A$8:A19,"&lt;="&amp;='Settings &amp; Rates'!$B$4)),I20)*='Settings &amp; Rates'!$B$8 +MAX(I20-MAX(0,='Settings &amp; Rates'!$B$13-SUMIFS($I$8:I19,$E$8:E19,"Car/Van",$A$8:A19,"&gt;="&amp;='Settings &amp; Rates'!$B$3,$A$8:A19,"&lt;="&amp;='Settings &amp; Rates'!$B$4)),0)*='Settings &amp; Rates'!$B$9 +I20*F20*='Settings &amp; Rates'!$B$12,IF(E20="Motorcycle",I20*='Settings &amp; Rates'!$B$10,IF(E20="Bicycle",I20*='Settings &amp; Rates'!$B$11,0)))),"")</f>
        <v/>
      </c>
      <c r="N20" s="6" t="n"/>
    </row>
    <row r="21">
      <c r="A21" s="5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>
        <f>IF(E21&lt;&gt;"Car/Van","",SUMIFS($I$8:I21,$E$8:E21,"Car/Van",$A$8:A21,"&gt;="&amp;='Settings &amp; Rates'!$B$3,$A$8:A21,"&lt;="&amp;='Settings &amp; Rates'!$B$4))</f>
        <v/>
      </c>
      <c r="K21" s="6">
        <f>IFERROR(IF(I21=0,"",IF(E21="Car/Van",  (MIN(MAX(='Settings &amp; Rates'!$B$13-SUMIFS($I$8:I20,$E$8:E20,"Car/Van",$A$8:A20,"&gt;="&amp;='Settings &amp; Rates'!$B$3,$A$8:A20,"&lt;="&amp;='Settings &amp; Rates'!$B$4)),I21)*='Settings &amp; Rates'!$B$8  +MAX(I21-MAX(0,='Settings &amp; Rates'!$B$13-SUMIFS($I$8:I20,$E$8:E20,"Car/Van",$A$8:A20,"&gt;="&amp;='Settings &amp; Rates'!$B$3,$A$8:A20,"&lt;="&amp;='Settings &amp; Rates'!$B$4)),0)*='Settings &amp; Rates'!$B$9)/I21,IF(E21="Motorcycle",='Settings &amp; Rates'!$B$10,IF(E21="Bicycle",='Settings &amp; Rates'!$B$11,"")))),"")</f>
        <v/>
      </c>
      <c r="L21" s="6">
        <f>IF(E21="Car/Van",='Settings &amp; Rates'!$B$12*F21,0)</f>
        <v/>
      </c>
      <c r="M21" s="7">
        <f>IFERROR(IF(I21=0,"",IF(E21="Car/Van",  MIN(MAX(='Settings &amp; Rates'!$B$13-SUMIFS($I$8:I20,$E$8:E20,"Car/Van",$A$8:A20,"&gt;="&amp;='Settings &amp; Rates'!$B$3,$A$8:A20,"&lt;="&amp;='Settings &amp; Rates'!$B$4)),I21)*='Settings &amp; Rates'!$B$8 +MAX(I21-MAX(0,='Settings &amp; Rates'!$B$13-SUMIFS($I$8:I20,$E$8:E20,"Car/Van",$A$8:A20,"&gt;="&amp;='Settings &amp; Rates'!$B$3,$A$8:A20,"&lt;="&amp;='Settings &amp; Rates'!$B$4)),0)*='Settings &amp; Rates'!$B$9 +I21*F21*='Settings &amp; Rates'!$B$12,IF(E21="Motorcycle",I21*='Settings &amp; Rates'!$B$10,IF(E21="Bicycle",I21*='Settings &amp; Rates'!$B$11,0)))),"")</f>
        <v/>
      </c>
      <c r="N21" s="6" t="n"/>
    </row>
    <row r="22">
      <c r="A22" s="5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>
        <f>IF(E22&lt;&gt;"Car/Van","",SUMIFS($I$8:I22,$E$8:E22,"Car/Van",$A$8:A22,"&gt;="&amp;='Settings &amp; Rates'!$B$3,$A$8:A22,"&lt;="&amp;='Settings &amp; Rates'!$B$4))</f>
        <v/>
      </c>
      <c r="K22" s="6">
        <f>IFERROR(IF(I22=0,"",IF(E22="Car/Van",  (MIN(MAX(='Settings &amp; Rates'!$B$13-SUMIFS($I$8:I21,$E$8:E21,"Car/Van",$A$8:A21,"&gt;="&amp;='Settings &amp; Rates'!$B$3,$A$8:A21,"&lt;="&amp;='Settings &amp; Rates'!$B$4)),I22)*='Settings &amp; Rates'!$B$8  +MAX(I22-MAX(0,='Settings &amp; Rates'!$B$13-SUMIFS($I$8:I21,$E$8:E21,"Car/Van",$A$8:A21,"&gt;="&amp;='Settings &amp; Rates'!$B$3,$A$8:A21,"&lt;="&amp;='Settings &amp; Rates'!$B$4)),0)*='Settings &amp; Rates'!$B$9)/I22,IF(E22="Motorcycle",='Settings &amp; Rates'!$B$10,IF(E22="Bicycle",='Settings &amp; Rates'!$B$11,"")))),"")</f>
        <v/>
      </c>
      <c r="L22" s="6">
        <f>IF(E22="Car/Van",='Settings &amp; Rates'!$B$12*F22,0)</f>
        <v/>
      </c>
      <c r="M22" s="7">
        <f>IFERROR(IF(I22=0,"",IF(E22="Car/Van",  MIN(MAX(='Settings &amp; Rates'!$B$13-SUMIFS($I$8:I21,$E$8:E21,"Car/Van",$A$8:A21,"&gt;="&amp;='Settings &amp; Rates'!$B$3,$A$8:A21,"&lt;="&amp;='Settings &amp; Rates'!$B$4)),I22)*='Settings &amp; Rates'!$B$8 +MAX(I22-MAX(0,='Settings &amp; Rates'!$B$13-SUMIFS($I$8:I21,$E$8:E21,"Car/Van",$A$8:A21,"&gt;="&amp;='Settings &amp; Rates'!$B$3,$A$8:A21,"&lt;="&amp;='Settings &amp; Rates'!$B$4)),0)*='Settings &amp; Rates'!$B$9 +I22*F22*='Settings &amp; Rates'!$B$12,IF(E22="Motorcycle",I22*='Settings &amp; Rates'!$B$10,IF(E22="Bicycle",I22*='Settings &amp; Rates'!$B$11,0)))),"")</f>
        <v/>
      </c>
      <c r="N22" s="6" t="n"/>
    </row>
    <row r="23">
      <c r="A23" s="5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>
        <f>IF(E23&lt;&gt;"Car/Van","",SUMIFS($I$8:I23,$E$8:E23,"Car/Van",$A$8:A23,"&gt;="&amp;='Settings &amp; Rates'!$B$3,$A$8:A23,"&lt;="&amp;='Settings &amp; Rates'!$B$4))</f>
        <v/>
      </c>
      <c r="K23" s="6">
        <f>IFERROR(IF(I23=0,"",IF(E23="Car/Van",  (MIN(MAX(='Settings &amp; Rates'!$B$13-SUMIFS($I$8:I22,$E$8:E22,"Car/Van",$A$8:A22,"&gt;="&amp;='Settings &amp; Rates'!$B$3,$A$8:A22,"&lt;="&amp;='Settings &amp; Rates'!$B$4)),I23)*='Settings &amp; Rates'!$B$8  +MAX(I23-MAX(0,='Settings &amp; Rates'!$B$13-SUMIFS($I$8:I22,$E$8:E22,"Car/Van",$A$8:A22,"&gt;="&amp;='Settings &amp; Rates'!$B$3,$A$8:A22,"&lt;="&amp;='Settings &amp; Rates'!$B$4)),0)*='Settings &amp; Rates'!$B$9)/I23,IF(E23="Motorcycle",='Settings &amp; Rates'!$B$10,IF(E23="Bicycle",='Settings &amp; Rates'!$B$11,"")))),"")</f>
        <v/>
      </c>
      <c r="L23" s="6">
        <f>IF(E23="Car/Van",='Settings &amp; Rates'!$B$12*F23,0)</f>
        <v/>
      </c>
      <c r="M23" s="7">
        <f>IFERROR(IF(I23=0,"",IF(E23="Car/Van",  MIN(MAX(='Settings &amp; Rates'!$B$13-SUMIFS($I$8:I22,$E$8:E22,"Car/Van",$A$8:A22,"&gt;="&amp;='Settings &amp; Rates'!$B$3,$A$8:A22,"&lt;="&amp;='Settings &amp; Rates'!$B$4)),I23)*='Settings &amp; Rates'!$B$8 +MAX(I23-MAX(0,='Settings &amp; Rates'!$B$13-SUMIFS($I$8:I22,$E$8:E22,"Car/Van",$A$8:A22,"&gt;="&amp;='Settings &amp; Rates'!$B$3,$A$8:A22,"&lt;="&amp;='Settings &amp; Rates'!$B$4)),0)*='Settings &amp; Rates'!$B$9 +I23*F23*='Settings &amp; Rates'!$B$12,IF(E23="Motorcycle",I23*='Settings &amp; Rates'!$B$10,IF(E23="Bicycle",I23*='Settings &amp; Rates'!$B$11,0)))),"")</f>
        <v/>
      </c>
      <c r="N23" s="6" t="n"/>
    </row>
    <row r="24">
      <c r="A24" s="5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>
        <f>IF(E24&lt;&gt;"Car/Van","",SUMIFS($I$8:I24,$E$8:E24,"Car/Van",$A$8:A24,"&gt;="&amp;='Settings &amp; Rates'!$B$3,$A$8:A24,"&lt;="&amp;='Settings &amp; Rates'!$B$4))</f>
        <v/>
      </c>
      <c r="K24" s="6">
        <f>IFERROR(IF(I24=0,"",IF(E24="Car/Van",  (MIN(MAX(='Settings &amp; Rates'!$B$13-SUMIFS($I$8:I23,$E$8:E23,"Car/Van",$A$8:A23,"&gt;="&amp;='Settings &amp; Rates'!$B$3,$A$8:A23,"&lt;="&amp;='Settings &amp; Rates'!$B$4)),I24)*='Settings &amp; Rates'!$B$8  +MAX(I24-MAX(0,='Settings &amp; Rates'!$B$13-SUMIFS($I$8:I23,$E$8:E23,"Car/Van",$A$8:A23,"&gt;="&amp;='Settings &amp; Rates'!$B$3,$A$8:A23,"&lt;="&amp;='Settings &amp; Rates'!$B$4)),0)*='Settings &amp; Rates'!$B$9)/I24,IF(E24="Motorcycle",='Settings &amp; Rates'!$B$10,IF(E24="Bicycle",='Settings &amp; Rates'!$B$11,"")))),"")</f>
        <v/>
      </c>
      <c r="L24" s="6">
        <f>IF(E24="Car/Van",='Settings &amp; Rates'!$B$12*F24,0)</f>
        <v/>
      </c>
      <c r="M24" s="7">
        <f>IFERROR(IF(I24=0,"",IF(E24="Car/Van",  MIN(MAX(='Settings &amp; Rates'!$B$13-SUMIFS($I$8:I23,$E$8:E23,"Car/Van",$A$8:A23,"&gt;="&amp;='Settings &amp; Rates'!$B$3,$A$8:A23,"&lt;="&amp;='Settings &amp; Rates'!$B$4)),I24)*='Settings &amp; Rates'!$B$8 +MAX(I24-MAX(0,='Settings &amp; Rates'!$B$13-SUMIFS($I$8:I23,$E$8:E23,"Car/Van",$A$8:A23,"&gt;="&amp;='Settings &amp; Rates'!$B$3,$A$8:A23,"&lt;="&amp;='Settings &amp; Rates'!$B$4)),0)*='Settings &amp; Rates'!$B$9 +I24*F24*='Settings &amp; Rates'!$B$12,IF(E24="Motorcycle",I24*='Settings &amp; Rates'!$B$10,IF(E24="Bicycle",I24*='Settings &amp; Rates'!$B$11,0)))),"")</f>
        <v/>
      </c>
      <c r="N24" s="6" t="n"/>
    </row>
    <row r="25">
      <c r="A25" s="5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>
        <f>IF(E25&lt;&gt;"Car/Van","",SUMIFS($I$8:I25,$E$8:E25,"Car/Van",$A$8:A25,"&gt;="&amp;='Settings &amp; Rates'!$B$3,$A$8:A25,"&lt;="&amp;='Settings &amp; Rates'!$B$4))</f>
        <v/>
      </c>
      <c r="K25" s="6">
        <f>IFERROR(IF(I25=0,"",IF(E25="Car/Van",  (MIN(MAX(='Settings &amp; Rates'!$B$13-SUMIFS($I$8:I24,$E$8:E24,"Car/Van",$A$8:A24,"&gt;="&amp;='Settings &amp; Rates'!$B$3,$A$8:A24,"&lt;="&amp;='Settings &amp; Rates'!$B$4)),I25)*='Settings &amp; Rates'!$B$8  +MAX(I25-MAX(0,='Settings &amp; Rates'!$B$13-SUMIFS($I$8:I24,$E$8:E24,"Car/Van",$A$8:A24,"&gt;="&amp;='Settings &amp; Rates'!$B$3,$A$8:A24,"&lt;="&amp;='Settings &amp; Rates'!$B$4)),0)*='Settings &amp; Rates'!$B$9)/I25,IF(E25="Motorcycle",='Settings &amp; Rates'!$B$10,IF(E25="Bicycle",='Settings &amp; Rates'!$B$11,"")))),"")</f>
        <v/>
      </c>
      <c r="L25" s="6">
        <f>IF(E25="Car/Van",='Settings &amp; Rates'!$B$12*F25,0)</f>
        <v/>
      </c>
      <c r="M25" s="7">
        <f>IFERROR(IF(I25=0,"",IF(E25="Car/Van",  MIN(MAX(='Settings &amp; Rates'!$B$13-SUMIFS($I$8:I24,$E$8:E24,"Car/Van",$A$8:A24,"&gt;="&amp;='Settings &amp; Rates'!$B$3,$A$8:A24,"&lt;="&amp;='Settings &amp; Rates'!$B$4)),I25)*='Settings &amp; Rates'!$B$8 +MAX(I25-MAX(0,='Settings &amp; Rates'!$B$13-SUMIFS($I$8:I24,$E$8:E24,"Car/Van",$A$8:A24,"&gt;="&amp;='Settings &amp; Rates'!$B$3,$A$8:A24,"&lt;="&amp;='Settings &amp; Rates'!$B$4)),0)*='Settings &amp; Rates'!$B$9 +I25*F25*='Settings &amp; Rates'!$B$12,IF(E25="Motorcycle",I25*='Settings &amp; Rates'!$B$10,IF(E25="Bicycle",I25*='Settings &amp; Rates'!$B$11,0)))),"")</f>
        <v/>
      </c>
      <c r="N25" s="6" t="n"/>
    </row>
    <row r="26">
      <c r="A26" s="5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>
        <f>IF(E26&lt;&gt;"Car/Van","",SUMIFS($I$8:I26,$E$8:E26,"Car/Van",$A$8:A26,"&gt;="&amp;='Settings &amp; Rates'!$B$3,$A$8:A26,"&lt;="&amp;='Settings &amp; Rates'!$B$4))</f>
        <v/>
      </c>
      <c r="K26" s="6">
        <f>IFERROR(IF(I26=0,"",IF(E26="Car/Van",  (MIN(MAX(='Settings &amp; Rates'!$B$13-SUMIFS($I$8:I25,$E$8:E25,"Car/Van",$A$8:A25,"&gt;="&amp;='Settings &amp; Rates'!$B$3,$A$8:A25,"&lt;="&amp;='Settings &amp; Rates'!$B$4)),I26)*='Settings &amp; Rates'!$B$8  +MAX(I26-MAX(0,='Settings &amp; Rates'!$B$13-SUMIFS($I$8:I25,$E$8:E25,"Car/Van",$A$8:A25,"&gt;="&amp;='Settings &amp; Rates'!$B$3,$A$8:A25,"&lt;="&amp;='Settings &amp; Rates'!$B$4)),0)*='Settings &amp; Rates'!$B$9)/I26,IF(E26="Motorcycle",='Settings &amp; Rates'!$B$10,IF(E26="Bicycle",='Settings &amp; Rates'!$B$11,"")))),"")</f>
        <v/>
      </c>
      <c r="L26" s="6">
        <f>IF(E26="Car/Van",='Settings &amp; Rates'!$B$12*F26,0)</f>
        <v/>
      </c>
      <c r="M26" s="7">
        <f>IFERROR(IF(I26=0,"",IF(E26="Car/Van",  MIN(MAX(='Settings &amp; Rates'!$B$13-SUMIFS($I$8:I25,$E$8:E25,"Car/Van",$A$8:A25,"&gt;="&amp;='Settings &amp; Rates'!$B$3,$A$8:A25,"&lt;="&amp;='Settings &amp; Rates'!$B$4)),I26)*='Settings &amp; Rates'!$B$8 +MAX(I26-MAX(0,='Settings &amp; Rates'!$B$13-SUMIFS($I$8:I25,$E$8:E25,"Car/Van",$A$8:A25,"&gt;="&amp;='Settings &amp; Rates'!$B$3,$A$8:A25,"&lt;="&amp;='Settings &amp; Rates'!$B$4)),0)*='Settings &amp; Rates'!$B$9 +I26*F26*='Settings &amp; Rates'!$B$12,IF(E26="Motorcycle",I26*='Settings &amp; Rates'!$B$10,IF(E26="Bicycle",I26*='Settings &amp; Rates'!$B$11,0)))),"")</f>
        <v/>
      </c>
      <c r="N26" s="6" t="n"/>
    </row>
    <row r="27">
      <c r="A27" s="5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>
        <f>IF(E27&lt;&gt;"Car/Van","",SUMIFS($I$8:I27,$E$8:E27,"Car/Van",$A$8:A27,"&gt;="&amp;='Settings &amp; Rates'!$B$3,$A$8:A27,"&lt;="&amp;='Settings &amp; Rates'!$B$4))</f>
        <v/>
      </c>
      <c r="K27" s="6">
        <f>IFERROR(IF(I27=0,"",IF(E27="Car/Van",  (MIN(MAX(='Settings &amp; Rates'!$B$13-SUMIFS($I$8:I26,$E$8:E26,"Car/Van",$A$8:A26,"&gt;="&amp;='Settings &amp; Rates'!$B$3,$A$8:A26,"&lt;="&amp;='Settings &amp; Rates'!$B$4)),I27)*='Settings &amp; Rates'!$B$8  +MAX(I27-MAX(0,='Settings &amp; Rates'!$B$13-SUMIFS($I$8:I26,$E$8:E26,"Car/Van",$A$8:A26,"&gt;="&amp;='Settings &amp; Rates'!$B$3,$A$8:A26,"&lt;="&amp;='Settings &amp; Rates'!$B$4)),0)*='Settings &amp; Rates'!$B$9)/I27,IF(E27="Motorcycle",='Settings &amp; Rates'!$B$10,IF(E27="Bicycle",='Settings &amp; Rates'!$B$11,"")))),"")</f>
        <v/>
      </c>
      <c r="L27" s="6">
        <f>IF(E27="Car/Van",='Settings &amp; Rates'!$B$12*F27,0)</f>
        <v/>
      </c>
      <c r="M27" s="7">
        <f>IFERROR(IF(I27=0,"",IF(E27="Car/Van",  MIN(MAX(='Settings &amp; Rates'!$B$13-SUMIFS($I$8:I26,$E$8:E26,"Car/Van",$A$8:A26,"&gt;="&amp;='Settings &amp; Rates'!$B$3,$A$8:A26,"&lt;="&amp;='Settings &amp; Rates'!$B$4)),I27)*='Settings &amp; Rates'!$B$8 +MAX(I27-MAX(0,='Settings &amp; Rates'!$B$13-SUMIFS($I$8:I26,$E$8:E26,"Car/Van",$A$8:A26,"&gt;="&amp;='Settings &amp; Rates'!$B$3,$A$8:A26,"&lt;="&amp;='Settings &amp; Rates'!$B$4)),0)*='Settings &amp; Rates'!$B$9 +I27*F27*='Settings &amp; Rates'!$B$12,IF(E27="Motorcycle",I27*='Settings &amp; Rates'!$B$10,IF(E27="Bicycle",I27*='Settings &amp; Rates'!$B$11,0)))),"")</f>
        <v/>
      </c>
      <c r="N27" s="6" t="n"/>
    </row>
    <row r="28">
      <c r="A28" s="5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>
        <f>IF(E28&lt;&gt;"Car/Van","",SUMIFS($I$8:I28,$E$8:E28,"Car/Van",$A$8:A28,"&gt;="&amp;='Settings &amp; Rates'!$B$3,$A$8:A28,"&lt;="&amp;='Settings &amp; Rates'!$B$4))</f>
        <v/>
      </c>
      <c r="K28" s="6">
        <f>IFERROR(IF(I28=0,"",IF(E28="Car/Van",  (MIN(MAX(='Settings &amp; Rates'!$B$13-SUMIFS($I$8:I27,$E$8:E27,"Car/Van",$A$8:A27,"&gt;="&amp;='Settings &amp; Rates'!$B$3,$A$8:A27,"&lt;="&amp;='Settings &amp; Rates'!$B$4)),I28)*='Settings &amp; Rates'!$B$8  +MAX(I28-MAX(0,='Settings &amp; Rates'!$B$13-SUMIFS($I$8:I27,$E$8:E27,"Car/Van",$A$8:A27,"&gt;="&amp;='Settings &amp; Rates'!$B$3,$A$8:A27,"&lt;="&amp;='Settings &amp; Rates'!$B$4)),0)*='Settings &amp; Rates'!$B$9)/I28,IF(E28="Motorcycle",='Settings &amp; Rates'!$B$10,IF(E28="Bicycle",='Settings &amp; Rates'!$B$11,"")))),"")</f>
        <v/>
      </c>
      <c r="L28" s="6">
        <f>IF(E28="Car/Van",='Settings &amp; Rates'!$B$12*F28,0)</f>
        <v/>
      </c>
      <c r="M28" s="7">
        <f>IFERROR(IF(I28=0,"",IF(E28="Car/Van",  MIN(MAX(='Settings &amp; Rates'!$B$13-SUMIFS($I$8:I27,$E$8:E27,"Car/Van",$A$8:A27,"&gt;="&amp;='Settings &amp; Rates'!$B$3,$A$8:A27,"&lt;="&amp;='Settings &amp; Rates'!$B$4)),I28)*='Settings &amp; Rates'!$B$8 +MAX(I28-MAX(0,='Settings &amp; Rates'!$B$13-SUMIFS($I$8:I27,$E$8:E27,"Car/Van",$A$8:A27,"&gt;="&amp;='Settings &amp; Rates'!$B$3,$A$8:A27,"&lt;="&amp;='Settings &amp; Rates'!$B$4)),0)*='Settings &amp; Rates'!$B$9 +I28*F28*='Settings &amp; Rates'!$B$12,IF(E28="Motorcycle",I28*='Settings &amp; Rates'!$B$10,IF(E28="Bicycle",I28*='Settings &amp; Rates'!$B$11,0)))),"")</f>
        <v/>
      </c>
      <c r="N28" s="6" t="n"/>
    </row>
    <row r="29">
      <c r="A29" s="5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>
        <f>IF(E29&lt;&gt;"Car/Van","",SUMIFS($I$8:I29,$E$8:E29,"Car/Van",$A$8:A29,"&gt;="&amp;='Settings &amp; Rates'!$B$3,$A$8:A29,"&lt;="&amp;='Settings &amp; Rates'!$B$4))</f>
        <v/>
      </c>
      <c r="K29" s="6">
        <f>IFERROR(IF(I29=0,"",IF(E29="Car/Van",  (MIN(MAX(='Settings &amp; Rates'!$B$13-SUMIFS($I$8:I28,$E$8:E28,"Car/Van",$A$8:A28,"&gt;="&amp;='Settings &amp; Rates'!$B$3,$A$8:A28,"&lt;="&amp;='Settings &amp; Rates'!$B$4)),I29)*='Settings &amp; Rates'!$B$8  +MAX(I29-MAX(0,='Settings &amp; Rates'!$B$13-SUMIFS($I$8:I28,$E$8:E28,"Car/Van",$A$8:A28,"&gt;="&amp;='Settings &amp; Rates'!$B$3,$A$8:A28,"&lt;="&amp;='Settings &amp; Rates'!$B$4)),0)*='Settings &amp; Rates'!$B$9)/I29,IF(E29="Motorcycle",='Settings &amp; Rates'!$B$10,IF(E29="Bicycle",='Settings &amp; Rates'!$B$11,"")))),"")</f>
        <v/>
      </c>
      <c r="L29" s="6">
        <f>IF(E29="Car/Van",='Settings &amp; Rates'!$B$12*F29,0)</f>
        <v/>
      </c>
      <c r="M29" s="7">
        <f>IFERROR(IF(I29=0,"",IF(E29="Car/Van",  MIN(MAX(='Settings &amp; Rates'!$B$13-SUMIFS($I$8:I28,$E$8:E28,"Car/Van",$A$8:A28,"&gt;="&amp;='Settings &amp; Rates'!$B$3,$A$8:A28,"&lt;="&amp;='Settings &amp; Rates'!$B$4)),I29)*='Settings &amp; Rates'!$B$8 +MAX(I29-MAX(0,='Settings &amp; Rates'!$B$13-SUMIFS($I$8:I28,$E$8:E28,"Car/Van",$A$8:A28,"&gt;="&amp;='Settings &amp; Rates'!$B$3,$A$8:A28,"&lt;="&amp;='Settings &amp; Rates'!$B$4)),0)*='Settings &amp; Rates'!$B$9 +I29*F29*='Settings &amp; Rates'!$B$12,IF(E29="Motorcycle",I29*='Settings &amp; Rates'!$B$10,IF(E29="Bicycle",I29*='Settings &amp; Rates'!$B$11,0)))),"")</f>
        <v/>
      </c>
      <c r="N29" s="6" t="n"/>
    </row>
    <row r="30">
      <c r="A30" s="5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>
        <f>IF(E30&lt;&gt;"Car/Van","",SUMIFS($I$8:I30,$E$8:E30,"Car/Van",$A$8:A30,"&gt;="&amp;='Settings &amp; Rates'!$B$3,$A$8:A30,"&lt;="&amp;='Settings &amp; Rates'!$B$4))</f>
        <v/>
      </c>
      <c r="K30" s="6">
        <f>IFERROR(IF(I30=0,"",IF(E30="Car/Van",  (MIN(MAX(='Settings &amp; Rates'!$B$13-SUMIFS($I$8:I29,$E$8:E29,"Car/Van",$A$8:A29,"&gt;="&amp;='Settings &amp; Rates'!$B$3,$A$8:A29,"&lt;="&amp;='Settings &amp; Rates'!$B$4)),I30)*='Settings &amp; Rates'!$B$8  +MAX(I30-MAX(0,='Settings &amp; Rates'!$B$13-SUMIFS($I$8:I29,$E$8:E29,"Car/Van",$A$8:A29,"&gt;="&amp;='Settings &amp; Rates'!$B$3,$A$8:A29,"&lt;="&amp;='Settings &amp; Rates'!$B$4)),0)*='Settings &amp; Rates'!$B$9)/I30,IF(E30="Motorcycle",='Settings &amp; Rates'!$B$10,IF(E30="Bicycle",='Settings &amp; Rates'!$B$11,"")))),"")</f>
        <v/>
      </c>
      <c r="L30" s="6">
        <f>IF(E30="Car/Van",='Settings &amp; Rates'!$B$12*F30,0)</f>
        <v/>
      </c>
      <c r="M30" s="7">
        <f>IFERROR(IF(I30=0,"",IF(E30="Car/Van",  MIN(MAX(='Settings &amp; Rates'!$B$13-SUMIFS($I$8:I29,$E$8:E29,"Car/Van",$A$8:A29,"&gt;="&amp;='Settings &amp; Rates'!$B$3,$A$8:A29,"&lt;="&amp;='Settings &amp; Rates'!$B$4)),I30)*='Settings &amp; Rates'!$B$8 +MAX(I30-MAX(0,='Settings &amp; Rates'!$B$13-SUMIFS($I$8:I29,$E$8:E29,"Car/Van",$A$8:A29,"&gt;="&amp;='Settings &amp; Rates'!$B$3,$A$8:A29,"&lt;="&amp;='Settings &amp; Rates'!$B$4)),0)*='Settings &amp; Rates'!$B$9 +I30*F30*='Settings &amp; Rates'!$B$12,IF(E30="Motorcycle",I30*='Settings &amp; Rates'!$B$10,IF(E30="Bicycle",I30*='Settings &amp; Rates'!$B$11,0)))),"")</f>
        <v/>
      </c>
      <c r="N30" s="6" t="n"/>
    </row>
    <row r="31">
      <c r="A31" s="5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>
        <f>IF(E31&lt;&gt;"Car/Van","",SUMIFS($I$8:I31,$E$8:E31,"Car/Van",$A$8:A31,"&gt;="&amp;='Settings &amp; Rates'!$B$3,$A$8:A31,"&lt;="&amp;='Settings &amp; Rates'!$B$4))</f>
        <v/>
      </c>
      <c r="K31" s="6">
        <f>IFERROR(IF(I31=0,"",IF(E31="Car/Van",  (MIN(MAX(='Settings &amp; Rates'!$B$13-SUMIFS($I$8:I30,$E$8:E30,"Car/Van",$A$8:A30,"&gt;="&amp;='Settings &amp; Rates'!$B$3,$A$8:A30,"&lt;="&amp;='Settings &amp; Rates'!$B$4)),I31)*='Settings &amp; Rates'!$B$8  +MAX(I31-MAX(0,='Settings &amp; Rates'!$B$13-SUMIFS($I$8:I30,$E$8:E30,"Car/Van",$A$8:A30,"&gt;="&amp;='Settings &amp; Rates'!$B$3,$A$8:A30,"&lt;="&amp;='Settings &amp; Rates'!$B$4)),0)*='Settings &amp; Rates'!$B$9)/I31,IF(E31="Motorcycle",='Settings &amp; Rates'!$B$10,IF(E31="Bicycle",='Settings &amp; Rates'!$B$11,"")))),"")</f>
        <v/>
      </c>
      <c r="L31" s="6">
        <f>IF(E31="Car/Van",='Settings &amp; Rates'!$B$12*F31,0)</f>
        <v/>
      </c>
      <c r="M31" s="7">
        <f>IFERROR(IF(I31=0,"",IF(E31="Car/Van",  MIN(MAX(='Settings &amp; Rates'!$B$13-SUMIFS($I$8:I30,$E$8:E30,"Car/Van",$A$8:A30,"&gt;="&amp;='Settings &amp; Rates'!$B$3,$A$8:A30,"&lt;="&amp;='Settings &amp; Rates'!$B$4)),I31)*='Settings &amp; Rates'!$B$8 +MAX(I31-MAX(0,='Settings &amp; Rates'!$B$13-SUMIFS($I$8:I30,$E$8:E30,"Car/Van",$A$8:A30,"&gt;="&amp;='Settings &amp; Rates'!$B$3,$A$8:A30,"&lt;="&amp;='Settings &amp; Rates'!$B$4)),0)*='Settings &amp; Rates'!$B$9 +I31*F31*='Settings &amp; Rates'!$B$12,IF(E31="Motorcycle",I31*='Settings &amp; Rates'!$B$10,IF(E31="Bicycle",I31*='Settings &amp; Rates'!$B$11,0)))),"")</f>
        <v/>
      </c>
      <c r="N31" s="6" t="n"/>
    </row>
    <row r="32">
      <c r="A32" s="5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>
        <f>IF(E32&lt;&gt;"Car/Van","",SUMIFS($I$8:I32,$E$8:E32,"Car/Van",$A$8:A32,"&gt;="&amp;='Settings &amp; Rates'!$B$3,$A$8:A32,"&lt;="&amp;='Settings &amp; Rates'!$B$4))</f>
        <v/>
      </c>
      <c r="K32" s="6">
        <f>IFERROR(IF(I32=0,"",IF(E32="Car/Van",  (MIN(MAX(='Settings &amp; Rates'!$B$13-SUMIFS($I$8:I31,$E$8:E31,"Car/Van",$A$8:A31,"&gt;="&amp;='Settings &amp; Rates'!$B$3,$A$8:A31,"&lt;="&amp;='Settings &amp; Rates'!$B$4)),I32)*='Settings &amp; Rates'!$B$8  +MAX(I32-MAX(0,='Settings &amp; Rates'!$B$13-SUMIFS($I$8:I31,$E$8:E31,"Car/Van",$A$8:A31,"&gt;="&amp;='Settings &amp; Rates'!$B$3,$A$8:A31,"&lt;="&amp;='Settings &amp; Rates'!$B$4)),0)*='Settings &amp; Rates'!$B$9)/I32,IF(E32="Motorcycle",='Settings &amp; Rates'!$B$10,IF(E32="Bicycle",='Settings &amp; Rates'!$B$11,"")))),"")</f>
        <v/>
      </c>
      <c r="L32" s="6">
        <f>IF(E32="Car/Van",='Settings &amp; Rates'!$B$12*F32,0)</f>
        <v/>
      </c>
      <c r="M32" s="7">
        <f>IFERROR(IF(I32=0,"",IF(E32="Car/Van",  MIN(MAX(='Settings &amp; Rates'!$B$13-SUMIFS($I$8:I31,$E$8:E31,"Car/Van",$A$8:A31,"&gt;="&amp;='Settings &amp; Rates'!$B$3,$A$8:A31,"&lt;="&amp;='Settings &amp; Rates'!$B$4)),I32)*='Settings &amp; Rates'!$B$8 +MAX(I32-MAX(0,='Settings &amp; Rates'!$B$13-SUMIFS($I$8:I31,$E$8:E31,"Car/Van",$A$8:A31,"&gt;="&amp;='Settings &amp; Rates'!$B$3,$A$8:A31,"&lt;="&amp;='Settings &amp; Rates'!$B$4)),0)*='Settings &amp; Rates'!$B$9 +I32*F32*='Settings &amp; Rates'!$B$12,IF(E32="Motorcycle",I32*='Settings &amp; Rates'!$B$10,IF(E32="Bicycle",I32*='Settings &amp; Rates'!$B$11,0)))),"")</f>
        <v/>
      </c>
      <c r="N32" s="6" t="n"/>
    </row>
    <row r="33">
      <c r="A33" s="5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>
        <f>IF(E33&lt;&gt;"Car/Van","",SUMIFS($I$8:I33,$E$8:E33,"Car/Van",$A$8:A33,"&gt;="&amp;='Settings &amp; Rates'!$B$3,$A$8:A33,"&lt;="&amp;='Settings &amp; Rates'!$B$4))</f>
        <v/>
      </c>
      <c r="K33" s="6">
        <f>IFERROR(IF(I33=0,"",IF(E33="Car/Van",  (MIN(MAX(='Settings &amp; Rates'!$B$13-SUMIFS($I$8:I32,$E$8:E32,"Car/Van",$A$8:A32,"&gt;="&amp;='Settings &amp; Rates'!$B$3,$A$8:A32,"&lt;="&amp;='Settings &amp; Rates'!$B$4)),I33)*='Settings &amp; Rates'!$B$8  +MAX(I33-MAX(0,='Settings &amp; Rates'!$B$13-SUMIFS($I$8:I32,$E$8:E32,"Car/Van",$A$8:A32,"&gt;="&amp;='Settings &amp; Rates'!$B$3,$A$8:A32,"&lt;="&amp;='Settings &amp; Rates'!$B$4)),0)*='Settings &amp; Rates'!$B$9)/I33,IF(E33="Motorcycle",='Settings &amp; Rates'!$B$10,IF(E33="Bicycle",='Settings &amp; Rates'!$B$11,"")))),"")</f>
        <v/>
      </c>
      <c r="L33" s="6">
        <f>IF(E33="Car/Van",='Settings &amp; Rates'!$B$12*F33,0)</f>
        <v/>
      </c>
      <c r="M33" s="7">
        <f>IFERROR(IF(I33=0,"",IF(E33="Car/Van",  MIN(MAX(='Settings &amp; Rates'!$B$13-SUMIFS($I$8:I32,$E$8:E32,"Car/Van",$A$8:A32,"&gt;="&amp;='Settings &amp; Rates'!$B$3,$A$8:A32,"&lt;="&amp;='Settings &amp; Rates'!$B$4)),I33)*='Settings &amp; Rates'!$B$8 +MAX(I33-MAX(0,='Settings &amp; Rates'!$B$13-SUMIFS($I$8:I32,$E$8:E32,"Car/Van",$A$8:A32,"&gt;="&amp;='Settings &amp; Rates'!$B$3,$A$8:A32,"&lt;="&amp;='Settings &amp; Rates'!$B$4)),0)*='Settings &amp; Rates'!$B$9 +I33*F33*='Settings &amp; Rates'!$B$12,IF(E33="Motorcycle",I33*='Settings &amp; Rates'!$B$10,IF(E33="Bicycle",I33*='Settings &amp; Rates'!$B$11,0)))),"")</f>
        <v/>
      </c>
      <c r="N33" s="6" t="n"/>
    </row>
    <row r="34">
      <c r="A34" s="5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>
        <f>IF(E34&lt;&gt;"Car/Van","",SUMIFS($I$8:I34,$E$8:E34,"Car/Van",$A$8:A34,"&gt;="&amp;='Settings &amp; Rates'!$B$3,$A$8:A34,"&lt;="&amp;='Settings &amp; Rates'!$B$4))</f>
        <v/>
      </c>
      <c r="K34" s="6">
        <f>IFERROR(IF(I34=0,"",IF(E34="Car/Van",  (MIN(MAX(='Settings &amp; Rates'!$B$13-SUMIFS($I$8:I33,$E$8:E33,"Car/Van",$A$8:A33,"&gt;="&amp;='Settings &amp; Rates'!$B$3,$A$8:A33,"&lt;="&amp;='Settings &amp; Rates'!$B$4)),I34)*='Settings &amp; Rates'!$B$8  +MAX(I34-MAX(0,='Settings &amp; Rates'!$B$13-SUMIFS($I$8:I33,$E$8:E33,"Car/Van",$A$8:A33,"&gt;="&amp;='Settings &amp; Rates'!$B$3,$A$8:A33,"&lt;="&amp;='Settings &amp; Rates'!$B$4)),0)*='Settings &amp; Rates'!$B$9)/I34,IF(E34="Motorcycle",='Settings &amp; Rates'!$B$10,IF(E34="Bicycle",='Settings &amp; Rates'!$B$11,"")))),"")</f>
        <v/>
      </c>
      <c r="L34" s="6">
        <f>IF(E34="Car/Van",='Settings &amp; Rates'!$B$12*F34,0)</f>
        <v/>
      </c>
      <c r="M34" s="7">
        <f>IFERROR(IF(I34=0,"",IF(E34="Car/Van",  MIN(MAX(='Settings &amp; Rates'!$B$13-SUMIFS($I$8:I33,$E$8:E33,"Car/Van",$A$8:A33,"&gt;="&amp;='Settings &amp; Rates'!$B$3,$A$8:A33,"&lt;="&amp;='Settings &amp; Rates'!$B$4)),I34)*='Settings &amp; Rates'!$B$8 +MAX(I34-MAX(0,='Settings &amp; Rates'!$B$13-SUMIFS($I$8:I33,$E$8:E33,"Car/Van",$A$8:A33,"&gt;="&amp;='Settings &amp; Rates'!$B$3,$A$8:A33,"&lt;="&amp;='Settings &amp; Rates'!$B$4)),0)*='Settings &amp; Rates'!$B$9 +I34*F34*='Settings &amp; Rates'!$B$12,IF(E34="Motorcycle",I34*='Settings &amp; Rates'!$B$10,IF(E34="Bicycle",I34*='Settings &amp; Rates'!$B$11,0)))),"")</f>
        <v/>
      </c>
      <c r="N34" s="6" t="n"/>
    </row>
    <row r="35">
      <c r="A35" s="5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>
        <f>IF(E35&lt;&gt;"Car/Van","",SUMIFS($I$8:I35,$E$8:E35,"Car/Van",$A$8:A35,"&gt;="&amp;='Settings &amp; Rates'!$B$3,$A$8:A35,"&lt;="&amp;='Settings &amp; Rates'!$B$4))</f>
        <v/>
      </c>
      <c r="K35" s="6">
        <f>IFERROR(IF(I35=0,"",IF(E35="Car/Van",  (MIN(MAX(='Settings &amp; Rates'!$B$13-SUMIFS($I$8:I34,$E$8:E34,"Car/Van",$A$8:A34,"&gt;="&amp;='Settings &amp; Rates'!$B$3,$A$8:A34,"&lt;="&amp;='Settings &amp; Rates'!$B$4)),I35)*='Settings &amp; Rates'!$B$8  +MAX(I35-MAX(0,='Settings &amp; Rates'!$B$13-SUMIFS($I$8:I34,$E$8:E34,"Car/Van",$A$8:A34,"&gt;="&amp;='Settings &amp; Rates'!$B$3,$A$8:A34,"&lt;="&amp;='Settings &amp; Rates'!$B$4)),0)*='Settings &amp; Rates'!$B$9)/I35,IF(E35="Motorcycle",='Settings &amp; Rates'!$B$10,IF(E35="Bicycle",='Settings &amp; Rates'!$B$11,"")))),"")</f>
        <v/>
      </c>
      <c r="L35" s="6">
        <f>IF(E35="Car/Van",='Settings &amp; Rates'!$B$12*F35,0)</f>
        <v/>
      </c>
      <c r="M35" s="7">
        <f>IFERROR(IF(I35=0,"",IF(E35="Car/Van",  MIN(MAX(='Settings &amp; Rates'!$B$13-SUMIFS($I$8:I34,$E$8:E34,"Car/Van",$A$8:A34,"&gt;="&amp;='Settings &amp; Rates'!$B$3,$A$8:A34,"&lt;="&amp;='Settings &amp; Rates'!$B$4)),I35)*='Settings &amp; Rates'!$B$8 +MAX(I35-MAX(0,='Settings &amp; Rates'!$B$13-SUMIFS($I$8:I34,$E$8:E34,"Car/Van",$A$8:A34,"&gt;="&amp;='Settings &amp; Rates'!$B$3,$A$8:A34,"&lt;="&amp;='Settings &amp; Rates'!$B$4)),0)*='Settings &amp; Rates'!$B$9 +I35*F35*='Settings &amp; Rates'!$B$12,IF(E35="Motorcycle",I35*='Settings &amp; Rates'!$B$10,IF(E35="Bicycle",I35*='Settings &amp; Rates'!$B$11,0)))),"")</f>
        <v/>
      </c>
      <c r="N35" s="6" t="n"/>
    </row>
    <row r="36">
      <c r="A36" s="5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>
        <f>IF(E36&lt;&gt;"Car/Van","",SUMIFS($I$8:I36,$E$8:E36,"Car/Van",$A$8:A36,"&gt;="&amp;='Settings &amp; Rates'!$B$3,$A$8:A36,"&lt;="&amp;='Settings &amp; Rates'!$B$4))</f>
        <v/>
      </c>
      <c r="K36" s="6">
        <f>IFERROR(IF(I36=0,"",IF(E36="Car/Van",  (MIN(MAX(='Settings &amp; Rates'!$B$13-SUMIFS($I$8:I35,$E$8:E35,"Car/Van",$A$8:A35,"&gt;="&amp;='Settings &amp; Rates'!$B$3,$A$8:A35,"&lt;="&amp;='Settings &amp; Rates'!$B$4)),I36)*='Settings &amp; Rates'!$B$8  +MAX(I36-MAX(0,='Settings &amp; Rates'!$B$13-SUMIFS($I$8:I35,$E$8:E35,"Car/Van",$A$8:A35,"&gt;="&amp;='Settings &amp; Rates'!$B$3,$A$8:A35,"&lt;="&amp;='Settings &amp; Rates'!$B$4)),0)*='Settings &amp; Rates'!$B$9)/I36,IF(E36="Motorcycle",='Settings &amp; Rates'!$B$10,IF(E36="Bicycle",='Settings &amp; Rates'!$B$11,"")))),"")</f>
        <v/>
      </c>
      <c r="L36" s="6">
        <f>IF(E36="Car/Van",='Settings &amp; Rates'!$B$12*F36,0)</f>
        <v/>
      </c>
      <c r="M36" s="7">
        <f>IFERROR(IF(I36=0,"",IF(E36="Car/Van",  MIN(MAX(='Settings &amp; Rates'!$B$13-SUMIFS($I$8:I35,$E$8:E35,"Car/Van",$A$8:A35,"&gt;="&amp;='Settings &amp; Rates'!$B$3,$A$8:A35,"&lt;="&amp;='Settings &amp; Rates'!$B$4)),I36)*='Settings &amp; Rates'!$B$8 +MAX(I36-MAX(0,='Settings &amp; Rates'!$B$13-SUMIFS($I$8:I35,$E$8:E35,"Car/Van",$A$8:A35,"&gt;="&amp;='Settings &amp; Rates'!$B$3,$A$8:A35,"&lt;="&amp;='Settings &amp; Rates'!$B$4)),0)*='Settings &amp; Rates'!$B$9 +I36*F36*='Settings &amp; Rates'!$B$12,IF(E36="Motorcycle",I36*='Settings &amp; Rates'!$B$10,IF(E36="Bicycle",I36*='Settings &amp; Rates'!$B$11,0)))),"")</f>
        <v/>
      </c>
      <c r="N36" s="6" t="n"/>
    </row>
    <row r="37">
      <c r="A37" s="5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>
        <f>IF(E37&lt;&gt;"Car/Van","",SUMIFS($I$8:I37,$E$8:E37,"Car/Van",$A$8:A37,"&gt;="&amp;='Settings &amp; Rates'!$B$3,$A$8:A37,"&lt;="&amp;='Settings &amp; Rates'!$B$4))</f>
        <v/>
      </c>
      <c r="K37" s="6">
        <f>IFERROR(IF(I37=0,"",IF(E37="Car/Van",  (MIN(MAX(='Settings &amp; Rates'!$B$13-SUMIFS($I$8:I36,$E$8:E36,"Car/Van",$A$8:A36,"&gt;="&amp;='Settings &amp; Rates'!$B$3,$A$8:A36,"&lt;="&amp;='Settings &amp; Rates'!$B$4)),I37)*='Settings &amp; Rates'!$B$8  +MAX(I37-MAX(0,='Settings &amp; Rates'!$B$13-SUMIFS($I$8:I36,$E$8:E36,"Car/Van",$A$8:A36,"&gt;="&amp;='Settings &amp; Rates'!$B$3,$A$8:A36,"&lt;="&amp;='Settings &amp; Rates'!$B$4)),0)*='Settings &amp; Rates'!$B$9)/I37,IF(E37="Motorcycle",='Settings &amp; Rates'!$B$10,IF(E37="Bicycle",='Settings &amp; Rates'!$B$11,"")))),"")</f>
        <v/>
      </c>
      <c r="L37" s="6">
        <f>IF(E37="Car/Van",='Settings &amp; Rates'!$B$12*F37,0)</f>
        <v/>
      </c>
      <c r="M37" s="7">
        <f>IFERROR(IF(I37=0,"",IF(E37="Car/Van",  MIN(MAX(='Settings &amp; Rates'!$B$13-SUMIFS($I$8:I36,$E$8:E36,"Car/Van",$A$8:A36,"&gt;="&amp;='Settings &amp; Rates'!$B$3,$A$8:A36,"&lt;="&amp;='Settings &amp; Rates'!$B$4)),I37)*='Settings &amp; Rates'!$B$8 +MAX(I37-MAX(0,='Settings &amp; Rates'!$B$13-SUMIFS($I$8:I36,$E$8:E36,"Car/Van",$A$8:A36,"&gt;="&amp;='Settings &amp; Rates'!$B$3,$A$8:A36,"&lt;="&amp;='Settings &amp; Rates'!$B$4)),0)*='Settings &amp; Rates'!$B$9 +I37*F37*='Settings &amp; Rates'!$B$12,IF(E37="Motorcycle",I37*='Settings &amp; Rates'!$B$10,IF(E37="Bicycle",I37*='Settings &amp; Rates'!$B$11,0)))),"")</f>
        <v/>
      </c>
      <c r="N37" s="6" t="n"/>
    </row>
    <row r="38">
      <c r="A38" s="5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>
        <f>IF(E38&lt;&gt;"Car/Van","",SUMIFS($I$8:I38,$E$8:E38,"Car/Van",$A$8:A38,"&gt;="&amp;='Settings &amp; Rates'!$B$3,$A$8:A38,"&lt;="&amp;='Settings &amp; Rates'!$B$4))</f>
        <v/>
      </c>
      <c r="K38" s="6">
        <f>IFERROR(IF(I38=0,"",IF(E38="Car/Van",  (MIN(MAX(='Settings &amp; Rates'!$B$13-SUMIFS($I$8:I37,$E$8:E37,"Car/Van",$A$8:A37,"&gt;="&amp;='Settings &amp; Rates'!$B$3,$A$8:A37,"&lt;="&amp;='Settings &amp; Rates'!$B$4)),I38)*='Settings &amp; Rates'!$B$8  +MAX(I38-MAX(0,='Settings &amp; Rates'!$B$13-SUMIFS($I$8:I37,$E$8:E37,"Car/Van",$A$8:A37,"&gt;="&amp;='Settings &amp; Rates'!$B$3,$A$8:A37,"&lt;="&amp;='Settings &amp; Rates'!$B$4)),0)*='Settings &amp; Rates'!$B$9)/I38,IF(E38="Motorcycle",='Settings &amp; Rates'!$B$10,IF(E38="Bicycle",='Settings &amp; Rates'!$B$11,"")))),"")</f>
        <v/>
      </c>
      <c r="L38" s="6">
        <f>IF(E38="Car/Van",='Settings &amp; Rates'!$B$12*F38,0)</f>
        <v/>
      </c>
      <c r="M38" s="7">
        <f>IFERROR(IF(I38=0,"",IF(E38="Car/Van",  MIN(MAX(='Settings &amp; Rates'!$B$13-SUMIFS($I$8:I37,$E$8:E37,"Car/Van",$A$8:A37,"&gt;="&amp;='Settings &amp; Rates'!$B$3,$A$8:A37,"&lt;="&amp;='Settings &amp; Rates'!$B$4)),I38)*='Settings &amp; Rates'!$B$8 +MAX(I38-MAX(0,='Settings &amp; Rates'!$B$13-SUMIFS($I$8:I37,$E$8:E37,"Car/Van",$A$8:A37,"&gt;="&amp;='Settings &amp; Rates'!$B$3,$A$8:A37,"&lt;="&amp;='Settings &amp; Rates'!$B$4)),0)*='Settings &amp; Rates'!$B$9 +I38*F38*='Settings &amp; Rates'!$B$12,IF(E38="Motorcycle",I38*='Settings &amp; Rates'!$B$10,IF(E38="Bicycle",I38*='Settings &amp; Rates'!$B$11,0)))),"")</f>
        <v/>
      </c>
      <c r="N38" s="6" t="n"/>
    </row>
    <row r="39">
      <c r="A39" s="5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>
        <f>IF(E39&lt;&gt;"Car/Van","",SUMIFS($I$8:I39,$E$8:E39,"Car/Van",$A$8:A39,"&gt;="&amp;='Settings &amp; Rates'!$B$3,$A$8:A39,"&lt;="&amp;='Settings &amp; Rates'!$B$4))</f>
        <v/>
      </c>
      <c r="K39" s="6">
        <f>IFERROR(IF(I39=0,"",IF(E39="Car/Van",  (MIN(MAX(='Settings &amp; Rates'!$B$13-SUMIFS($I$8:I38,$E$8:E38,"Car/Van",$A$8:A38,"&gt;="&amp;='Settings &amp; Rates'!$B$3,$A$8:A38,"&lt;="&amp;='Settings &amp; Rates'!$B$4)),I39)*='Settings &amp; Rates'!$B$8  +MAX(I39-MAX(0,='Settings &amp; Rates'!$B$13-SUMIFS($I$8:I38,$E$8:E38,"Car/Van",$A$8:A38,"&gt;="&amp;='Settings &amp; Rates'!$B$3,$A$8:A38,"&lt;="&amp;='Settings &amp; Rates'!$B$4)),0)*='Settings &amp; Rates'!$B$9)/I39,IF(E39="Motorcycle",='Settings &amp; Rates'!$B$10,IF(E39="Bicycle",='Settings &amp; Rates'!$B$11,"")))),"")</f>
        <v/>
      </c>
      <c r="L39" s="6">
        <f>IF(E39="Car/Van",='Settings &amp; Rates'!$B$12*F39,0)</f>
        <v/>
      </c>
      <c r="M39" s="7">
        <f>IFERROR(IF(I39=0,"",IF(E39="Car/Van",  MIN(MAX(='Settings &amp; Rates'!$B$13-SUMIFS($I$8:I38,$E$8:E38,"Car/Van",$A$8:A38,"&gt;="&amp;='Settings &amp; Rates'!$B$3,$A$8:A38,"&lt;="&amp;='Settings &amp; Rates'!$B$4)),I39)*='Settings &amp; Rates'!$B$8 +MAX(I39-MAX(0,='Settings &amp; Rates'!$B$13-SUMIFS($I$8:I38,$E$8:E38,"Car/Van",$A$8:A38,"&gt;="&amp;='Settings &amp; Rates'!$B$3,$A$8:A38,"&lt;="&amp;='Settings &amp; Rates'!$B$4)),0)*='Settings &amp; Rates'!$B$9 +I39*F39*='Settings &amp; Rates'!$B$12,IF(E39="Motorcycle",I39*='Settings &amp; Rates'!$B$10,IF(E39="Bicycle",I39*='Settings &amp; Rates'!$B$11,0)))),"")</f>
        <v/>
      </c>
      <c r="N39" s="6" t="n"/>
    </row>
    <row r="40">
      <c r="A40" s="5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>
        <f>IF(E40&lt;&gt;"Car/Van","",SUMIFS($I$8:I40,$E$8:E40,"Car/Van",$A$8:A40,"&gt;="&amp;='Settings &amp; Rates'!$B$3,$A$8:A40,"&lt;="&amp;='Settings &amp; Rates'!$B$4))</f>
        <v/>
      </c>
      <c r="K40" s="6">
        <f>IFERROR(IF(I40=0,"",IF(E40="Car/Van",  (MIN(MAX(='Settings &amp; Rates'!$B$13-SUMIFS($I$8:I39,$E$8:E39,"Car/Van",$A$8:A39,"&gt;="&amp;='Settings &amp; Rates'!$B$3,$A$8:A39,"&lt;="&amp;='Settings &amp; Rates'!$B$4)),I40)*='Settings &amp; Rates'!$B$8  +MAX(I40-MAX(0,='Settings &amp; Rates'!$B$13-SUMIFS($I$8:I39,$E$8:E39,"Car/Van",$A$8:A39,"&gt;="&amp;='Settings &amp; Rates'!$B$3,$A$8:A39,"&lt;="&amp;='Settings &amp; Rates'!$B$4)),0)*='Settings &amp; Rates'!$B$9)/I40,IF(E40="Motorcycle",='Settings &amp; Rates'!$B$10,IF(E40="Bicycle",='Settings &amp; Rates'!$B$11,"")))),"")</f>
        <v/>
      </c>
      <c r="L40" s="6">
        <f>IF(E40="Car/Van",='Settings &amp; Rates'!$B$12*F40,0)</f>
        <v/>
      </c>
      <c r="M40" s="7">
        <f>IFERROR(IF(I40=0,"",IF(E40="Car/Van",  MIN(MAX(='Settings &amp; Rates'!$B$13-SUMIFS($I$8:I39,$E$8:E39,"Car/Van",$A$8:A39,"&gt;="&amp;='Settings &amp; Rates'!$B$3,$A$8:A39,"&lt;="&amp;='Settings &amp; Rates'!$B$4)),I40)*='Settings &amp; Rates'!$B$8 +MAX(I40-MAX(0,='Settings &amp; Rates'!$B$13-SUMIFS($I$8:I39,$E$8:E39,"Car/Van",$A$8:A39,"&gt;="&amp;='Settings &amp; Rates'!$B$3,$A$8:A39,"&lt;="&amp;='Settings &amp; Rates'!$B$4)),0)*='Settings &amp; Rates'!$B$9 +I40*F40*='Settings &amp; Rates'!$B$12,IF(E40="Motorcycle",I40*='Settings &amp; Rates'!$B$10,IF(E40="Bicycle",I40*='Settings &amp; Rates'!$B$11,0)))),"")</f>
        <v/>
      </c>
      <c r="N40" s="6" t="n"/>
    </row>
    <row r="41">
      <c r="A41" s="5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>
        <f>IF(E41&lt;&gt;"Car/Van","",SUMIFS($I$8:I41,$E$8:E41,"Car/Van",$A$8:A41,"&gt;="&amp;='Settings &amp; Rates'!$B$3,$A$8:A41,"&lt;="&amp;='Settings &amp; Rates'!$B$4))</f>
        <v/>
      </c>
      <c r="K41" s="6">
        <f>IFERROR(IF(I41=0,"",IF(E41="Car/Van",  (MIN(MAX(='Settings &amp; Rates'!$B$13-SUMIFS($I$8:I40,$E$8:E40,"Car/Van",$A$8:A40,"&gt;="&amp;='Settings &amp; Rates'!$B$3,$A$8:A40,"&lt;="&amp;='Settings &amp; Rates'!$B$4)),I41)*='Settings &amp; Rates'!$B$8  +MAX(I41-MAX(0,='Settings &amp; Rates'!$B$13-SUMIFS($I$8:I40,$E$8:E40,"Car/Van",$A$8:A40,"&gt;="&amp;='Settings &amp; Rates'!$B$3,$A$8:A40,"&lt;="&amp;='Settings &amp; Rates'!$B$4)),0)*='Settings &amp; Rates'!$B$9)/I41,IF(E41="Motorcycle",='Settings &amp; Rates'!$B$10,IF(E41="Bicycle",='Settings &amp; Rates'!$B$11,"")))),"")</f>
        <v/>
      </c>
      <c r="L41" s="6">
        <f>IF(E41="Car/Van",='Settings &amp; Rates'!$B$12*F41,0)</f>
        <v/>
      </c>
      <c r="M41" s="7">
        <f>IFERROR(IF(I41=0,"",IF(E41="Car/Van",  MIN(MAX(='Settings &amp; Rates'!$B$13-SUMIFS($I$8:I40,$E$8:E40,"Car/Van",$A$8:A40,"&gt;="&amp;='Settings &amp; Rates'!$B$3,$A$8:A40,"&lt;="&amp;='Settings &amp; Rates'!$B$4)),I41)*='Settings &amp; Rates'!$B$8 +MAX(I41-MAX(0,='Settings &amp; Rates'!$B$13-SUMIFS($I$8:I40,$E$8:E40,"Car/Van",$A$8:A40,"&gt;="&amp;='Settings &amp; Rates'!$B$3,$A$8:A40,"&lt;="&amp;='Settings &amp; Rates'!$B$4)),0)*='Settings &amp; Rates'!$B$9 +I41*F41*='Settings &amp; Rates'!$B$12,IF(E41="Motorcycle",I41*='Settings &amp; Rates'!$B$10,IF(E41="Bicycle",I41*='Settings &amp; Rates'!$B$11,0)))),"")</f>
        <v/>
      </c>
      <c r="N41" s="6" t="n"/>
    </row>
    <row r="42">
      <c r="A42" s="5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>
        <f>IF(E42&lt;&gt;"Car/Van","",SUMIFS($I$8:I42,$E$8:E42,"Car/Van",$A$8:A42,"&gt;="&amp;='Settings &amp; Rates'!$B$3,$A$8:A42,"&lt;="&amp;='Settings &amp; Rates'!$B$4))</f>
        <v/>
      </c>
      <c r="K42" s="6">
        <f>IFERROR(IF(I42=0,"",IF(E42="Car/Van",  (MIN(MAX(='Settings &amp; Rates'!$B$13-SUMIFS($I$8:I41,$E$8:E41,"Car/Van",$A$8:A41,"&gt;="&amp;='Settings &amp; Rates'!$B$3,$A$8:A41,"&lt;="&amp;='Settings &amp; Rates'!$B$4)),I42)*='Settings &amp; Rates'!$B$8  +MAX(I42-MAX(0,='Settings &amp; Rates'!$B$13-SUMIFS($I$8:I41,$E$8:E41,"Car/Van",$A$8:A41,"&gt;="&amp;='Settings &amp; Rates'!$B$3,$A$8:A41,"&lt;="&amp;='Settings &amp; Rates'!$B$4)),0)*='Settings &amp; Rates'!$B$9)/I42,IF(E42="Motorcycle",='Settings &amp; Rates'!$B$10,IF(E42="Bicycle",='Settings &amp; Rates'!$B$11,"")))),"")</f>
        <v/>
      </c>
      <c r="L42" s="6">
        <f>IF(E42="Car/Van",='Settings &amp; Rates'!$B$12*F42,0)</f>
        <v/>
      </c>
      <c r="M42" s="7">
        <f>IFERROR(IF(I42=0,"",IF(E42="Car/Van",  MIN(MAX(='Settings &amp; Rates'!$B$13-SUMIFS($I$8:I41,$E$8:E41,"Car/Van",$A$8:A41,"&gt;="&amp;='Settings &amp; Rates'!$B$3,$A$8:A41,"&lt;="&amp;='Settings &amp; Rates'!$B$4)),I42)*='Settings &amp; Rates'!$B$8 +MAX(I42-MAX(0,='Settings &amp; Rates'!$B$13-SUMIFS($I$8:I41,$E$8:E41,"Car/Van",$A$8:A41,"&gt;="&amp;='Settings &amp; Rates'!$B$3,$A$8:A41,"&lt;="&amp;='Settings &amp; Rates'!$B$4)),0)*='Settings &amp; Rates'!$B$9 +I42*F42*='Settings &amp; Rates'!$B$12,IF(E42="Motorcycle",I42*='Settings &amp; Rates'!$B$10,IF(E42="Bicycle",I42*='Settings &amp; Rates'!$B$11,0)))),"")</f>
        <v/>
      </c>
      <c r="N42" s="6" t="n"/>
    </row>
    <row r="43">
      <c r="A43" s="5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>
        <f>IF(E43&lt;&gt;"Car/Van","",SUMIFS($I$8:I43,$E$8:E43,"Car/Van",$A$8:A43,"&gt;="&amp;='Settings &amp; Rates'!$B$3,$A$8:A43,"&lt;="&amp;='Settings &amp; Rates'!$B$4))</f>
        <v/>
      </c>
      <c r="K43" s="6">
        <f>IFERROR(IF(I43=0,"",IF(E43="Car/Van",  (MIN(MAX(='Settings &amp; Rates'!$B$13-SUMIFS($I$8:I42,$E$8:E42,"Car/Van",$A$8:A42,"&gt;="&amp;='Settings &amp; Rates'!$B$3,$A$8:A42,"&lt;="&amp;='Settings &amp; Rates'!$B$4)),I43)*='Settings &amp; Rates'!$B$8  +MAX(I43-MAX(0,='Settings &amp; Rates'!$B$13-SUMIFS($I$8:I42,$E$8:E42,"Car/Van",$A$8:A42,"&gt;="&amp;='Settings &amp; Rates'!$B$3,$A$8:A42,"&lt;="&amp;='Settings &amp; Rates'!$B$4)),0)*='Settings &amp; Rates'!$B$9)/I43,IF(E43="Motorcycle",='Settings &amp; Rates'!$B$10,IF(E43="Bicycle",='Settings &amp; Rates'!$B$11,"")))),"")</f>
        <v/>
      </c>
      <c r="L43" s="6">
        <f>IF(E43="Car/Van",='Settings &amp; Rates'!$B$12*F43,0)</f>
        <v/>
      </c>
      <c r="M43" s="7">
        <f>IFERROR(IF(I43=0,"",IF(E43="Car/Van",  MIN(MAX(='Settings &amp; Rates'!$B$13-SUMIFS($I$8:I42,$E$8:E42,"Car/Van",$A$8:A42,"&gt;="&amp;='Settings &amp; Rates'!$B$3,$A$8:A42,"&lt;="&amp;='Settings &amp; Rates'!$B$4)),I43)*='Settings &amp; Rates'!$B$8 +MAX(I43-MAX(0,='Settings &amp; Rates'!$B$13-SUMIFS($I$8:I42,$E$8:E42,"Car/Van",$A$8:A42,"&gt;="&amp;='Settings &amp; Rates'!$B$3,$A$8:A42,"&lt;="&amp;='Settings &amp; Rates'!$B$4)),0)*='Settings &amp; Rates'!$B$9 +I43*F43*='Settings &amp; Rates'!$B$12,IF(E43="Motorcycle",I43*='Settings &amp; Rates'!$B$10,IF(E43="Bicycle",I43*='Settings &amp; Rates'!$B$11,0)))),"")</f>
        <v/>
      </c>
      <c r="N43" s="6" t="n"/>
    </row>
    <row r="44">
      <c r="A44" s="5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>
        <f>IF(E44&lt;&gt;"Car/Van","",SUMIFS($I$8:I44,$E$8:E44,"Car/Van",$A$8:A44,"&gt;="&amp;='Settings &amp; Rates'!$B$3,$A$8:A44,"&lt;="&amp;='Settings &amp; Rates'!$B$4))</f>
        <v/>
      </c>
      <c r="K44" s="6">
        <f>IFERROR(IF(I44=0,"",IF(E44="Car/Van",  (MIN(MAX(='Settings &amp; Rates'!$B$13-SUMIFS($I$8:I43,$E$8:E43,"Car/Van",$A$8:A43,"&gt;="&amp;='Settings &amp; Rates'!$B$3,$A$8:A43,"&lt;="&amp;='Settings &amp; Rates'!$B$4)),I44)*='Settings &amp; Rates'!$B$8  +MAX(I44-MAX(0,='Settings &amp; Rates'!$B$13-SUMIFS($I$8:I43,$E$8:E43,"Car/Van",$A$8:A43,"&gt;="&amp;='Settings &amp; Rates'!$B$3,$A$8:A43,"&lt;="&amp;='Settings &amp; Rates'!$B$4)),0)*='Settings &amp; Rates'!$B$9)/I44,IF(E44="Motorcycle",='Settings &amp; Rates'!$B$10,IF(E44="Bicycle",='Settings &amp; Rates'!$B$11,"")))),"")</f>
        <v/>
      </c>
      <c r="L44" s="6">
        <f>IF(E44="Car/Van",='Settings &amp; Rates'!$B$12*F44,0)</f>
        <v/>
      </c>
      <c r="M44" s="7">
        <f>IFERROR(IF(I44=0,"",IF(E44="Car/Van",  MIN(MAX(='Settings &amp; Rates'!$B$13-SUMIFS($I$8:I43,$E$8:E43,"Car/Van",$A$8:A43,"&gt;="&amp;='Settings &amp; Rates'!$B$3,$A$8:A43,"&lt;="&amp;='Settings &amp; Rates'!$B$4)),I44)*='Settings &amp; Rates'!$B$8 +MAX(I44-MAX(0,='Settings &amp; Rates'!$B$13-SUMIFS($I$8:I43,$E$8:E43,"Car/Van",$A$8:A43,"&gt;="&amp;='Settings &amp; Rates'!$B$3,$A$8:A43,"&lt;="&amp;='Settings &amp; Rates'!$B$4)),0)*='Settings &amp; Rates'!$B$9 +I44*F44*='Settings &amp; Rates'!$B$12,IF(E44="Motorcycle",I44*='Settings &amp; Rates'!$B$10,IF(E44="Bicycle",I44*='Settings &amp; Rates'!$B$11,0)))),"")</f>
        <v/>
      </c>
      <c r="N44" s="6" t="n"/>
    </row>
    <row r="45">
      <c r="A45" s="5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>
        <f>IF(E45&lt;&gt;"Car/Van","",SUMIFS($I$8:I45,$E$8:E45,"Car/Van",$A$8:A45,"&gt;="&amp;='Settings &amp; Rates'!$B$3,$A$8:A45,"&lt;="&amp;='Settings &amp; Rates'!$B$4))</f>
        <v/>
      </c>
      <c r="K45" s="6">
        <f>IFERROR(IF(I45=0,"",IF(E45="Car/Van",  (MIN(MAX(='Settings &amp; Rates'!$B$13-SUMIFS($I$8:I44,$E$8:E44,"Car/Van",$A$8:A44,"&gt;="&amp;='Settings &amp; Rates'!$B$3,$A$8:A44,"&lt;="&amp;='Settings &amp; Rates'!$B$4)),I45)*='Settings &amp; Rates'!$B$8  +MAX(I45-MAX(0,='Settings &amp; Rates'!$B$13-SUMIFS($I$8:I44,$E$8:E44,"Car/Van",$A$8:A44,"&gt;="&amp;='Settings &amp; Rates'!$B$3,$A$8:A44,"&lt;="&amp;='Settings &amp; Rates'!$B$4)),0)*='Settings &amp; Rates'!$B$9)/I45,IF(E45="Motorcycle",='Settings &amp; Rates'!$B$10,IF(E45="Bicycle",='Settings &amp; Rates'!$B$11,"")))),"")</f>
        <v/>
      </c>
      <c r="L45" s="6">
        <f>IF(E45="Car/Van",='Settings &amp; Rates'!$B$12*F45,0)</f>
        <v/>
      </c>
      <c r="M45" s="7">
        <f>IFERROR(IF(I45=0,"",IF(E45="Car/Van",  MIN(MAX(='Settings &amp; Rates'!$B$13-SUMIFS($I$8:I44,$E$8:E44,"Car/Van",$A$8:A44,"&gt;="&amp;='Settings &amp; Rates'!$B$3,$A$8:A44,"&lt;="&amp;='Settings &amp; Rates'!$B$4)),I45)*='Settings &amp; Rates'!$B$8 +MAX(I45-MAX(0,='Settings &amp; Rates'!$B$13-SUMIFS($I$8:I44,$E$8:E44,"Car/Van",$A$8:A44,"&gt;="&amp;='Settings &amp; Rates'!$B$3,$A$8:A44,"&lt;="&amp;='Settings &amp; Rates'!$B$4)),0)*='Settings &amp; Rates'!$B$9 +I45*F45*='Settings &amp; Rates'!$B$12,IF(E45="Motorcycle",I45*='Settings &amp; Rates'!$B$10,IF(E45="Bicycle",I45*='Settings &amp; Rates'!$B$11,0)))),"")</f>
        <v/>
      </c>
      <c r="N45" s="6" t="n"/>
    </row>
    <row r="46">
      <c r="A46" s="5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>
        <f>IF(E46&lt;&gt;"Car/Van","",SUMIFS($I$8:I46,$E$8:E46,"Car/Van",$A$8:A46,"&gt;="&amp;='Settings &amp; Rates'!$B$3,$A$8:A46,"&lt;="&amp;='Settings &amp; Rates'!$B$4))</f>
        <v/>
      </c>
      <c r="K46" s="6">
        <f>IFERROR(IF(I46=0,"",IF(E46="Car/Van",  (MIN(MAX(='Settings &amp; Rates'!$B$13-SUMIFS($I$8:I45,$E$8:E45,"Car/Van",$A$8:A45,"&gt;="&amp;='Settings &amp; Rates'!$B$3,$A$8:A45,"&lt;="&amp;='Settings &amp; Rates'!$B$4)),I46)*='Settings &amp; Rates'!$B$8  +MAX(I46-MAX(0,='Settings &amp; Rates'!$B$13-SUMIFS($I$8:I45,$E$8:E45,"Car/Van",$A$8:A45,"&gt;="&amp;='Settings &amp; Rates'!$B$3,$A$8:A45,"&lt;="&amp;='Settings &amp; Rates'!$B$4)),0)*='Settings &amp; Rates'!$B$9)/I46,IF(E46="Motorcycle",='Settings &amp; Rates'!$B$10,IF(E46="Bicycle",='Settings &amp; Rates'!$B$11,"")))),"")</f>
        <v/>
      </c>
      <c r="L46" s="6">
        <f>IF(E46="Car/Van",='Settings &amp; Rates'!$B$12*F46,0)</f>
        <v/>
      </c>
      <c r="M46" s="7">
        <f>IFERROR(IF(I46=0,"",IF(E46="Car/Van",  MIN(MAX(='Settings &amp; Rates'!$B$13-SUMIFS($I$8:I45,$E$8:E45,"Car/Van",$A$8:A45,"&gt;="&amp;='Settings &amp; Rates'!$B$3,$A$8:A45,"&lt;="&amp;='Settings &amp; Rates'!$B$4)),I46)*='Settings &amp; Rates'!$B$8 +MAX(I46-MAX(0,='Settings &amp; Rates'!$B$13-SUMIFS($I$8:I45,$E$8:E45,"Car/Van",$A$8:A45,"&gt;="&amp;='Settings &amp; Rates'!$B$3,$A$8:A45,"&lt;="&amp;='Settings &amp; Rates'!$B$4)),0)*='Settings &amp; Rates'!$B$9 +I46*F46*='Settings &amp; Rates'!$B$12,IF(E46="Motorcycle",I46*='Settings &amp; Rates'!$B$10,IF(E46="Bicycle",I46*='Settings &amp; Rates'!$B$11,0)))),"")</f>
        <v/>
      </c>
      <c r="N46" s="6" t="n"/>
    </row>
    <row r="47">
      <c r="A47" s="5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>
        <f>IF(E47&lt;&gt;"Car/Van","",SUMIFS($I$8:I47,$E$8:E47,"Car/Van",$A$8:A47,"&gt;="&amp;='Settings &amp; Rates'!$B$3,$A$8:A47,"&lt;="&amp;='Settings &amp; Rates'!$B$4))</f>
        <v/>
      </c>
      <c r="K47" s="6">
        <f>IFERROR(IF(I47=0,"",IF(E47="Car/Van",  (MIN(MAX(='Settings &amp; Rates'!$B$13-SUMIFS($I$8:I46,$E$8:E46,"Car/Van",$A$8:A46,"&gt;="&amp;='Settings &amp; Rates'!$B$3,$A$8:A46,"&lt;="&amp;='Settings &amp; Rates'!$B$4)),I47)*='Settings &amp; Rates'!$B$8  +MAX(I47-MAX(0,='Settings &amp; Rates'!$B$13-SUMIFS($I$8:I46,$E$8:E46,"Car/Van",$A$8:A46,"&gt;="&amp;='Settings &amp; Rates'!$B$3,$A$8:A46,"&lt;="&amp;='Settings &amp; Rates'!$B$4)),0)*='Settings &amp; Rates'!$B$9)/I47,IF(E47="Motorcycle",='Settings &amp; Rates'!$B$10,IF(E47="Bicycle",='Settings &amp; Rates'!$B$11,"")))),"")</f>
        <v/>
      </c>
      <c r="L47" s="6">
        <f>IF(E47="Car/Van",='Settings &amp; Rates'!$B$12*F47,0)</f>
        <v/>
      </c>
      <c r="M47" s="7">
        <f>IFERROR(IF(I47=0,"",IF(E47="Car/Van",  MIN(MAX(='Settings &amp; Rates'!$B$13-SUMIFS($I$8:I46,$E$8:E46,"Car/Van",$A$8:A46,"&gt;="&amp;='Settings &amp; Rates'!$B$3,$A$8:A46,"&lt;="&amp;='Settings &amp; Rates'!$B$4)),I47)*='Settings &amp; Rates'!$B$8 +MAX(I47-MAX(0,='Settings &amp; Rates'!$B$13-SUMIFS($I$8:I46,$E$8:E46,"Car/Van",$A$8:A46,"&gt;="&amp;='Settings &amp; Rates'!$B$3,$A$8:A46,"&lt;="&amp;='Settings &amp; Rates'!$B$4)),0)*='Settings &amp; Rates'!$B$9 +I47*F47*='Settings &amp; Rates'!$B$12,IF(E47="Motorcycle",I47*='Settings &amp; Rates'!$B$10,IF(E47="Bicycle",I47*='Settings &amp; Rates'!$B$11,0)))),"")</f>
        <v/>
      </c>
      <c r="N47" s="6" t="n"/>
    </row>
    <row r="48">
      <c r="A48" s="5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>
        <f>IF(E48&lt;&gt;"Car/Van","",SUMIFS($I$8:I48,$E$8:E48,"Car/Van",$A$8:A48,"&gt;="&amp;='Settings &amp; Rates'!$B$3,$A$8:A48,"&lt;="&amp;='Settings &amp; Rates'!$B$4))</f>
        <v/>
      </c>
      <c r="K48" s="6">
        <f>IFERROR(IF(I48=0,"",IF(E48="Car/Van",  (MIN(MAX(='Settings &amp; Rates'!$B$13-SUMIFS($I$8:I47,$E$8:E47,"Car/Van",$A$8:A47,"&gt;="&amp;='Settings &amp; Rates'!$B$3,$A$8:A47,"&lt;="&amp;='Settings &amp; Rates'!$B$4)),I48)*='Settings &amp; Rates'!$B$8  +MAX(I48-MAX(0,='Settings &amp; Rates'!$B$13-SUMIFS($I$8:I47,$E$8:E47,"Car/Van",$A$8:A47,"&gt;="&amp;='Settings &amp; Rates'!$B$3,$A$8:A47,"&lt;="&amp;='Settings &amp; Rates'!$B$4)),0)*='Settings &amp; Rates'!$B$9)/I48,IF(E48="Motorcycle",='Settings &amp; Rates'!$B$10,IF(E48="Bicycle",='Settings &amp; Rates'!$B$11,"")))),"")</f>
        <v/>
      </c>
      <c r="L48" s="6">
        <f>IF(E48="Car/Van",='Settings &amp; Rates'!$B$12*F48,0)</f>
        <v/>
      </c>
      <c r="M48" s="7">
        <f>IFERROR(IF(I48=0,"",IF(E48="Car/Van",  MIN(MAX(='Settings &amp; Rates'!$B$13-SUMIFS($I$8:I47,$E$8:E47,"Car/Van",$A$8:A47,"&gt;="&amp;='Settings &amp; Rates'!$B$3,$A$8:A47,"&lt;="&amp;='Settings &amp; Rates'!$B$4)),I48)*='Settings &amp; Rates'!$B$8 +MAX(I48-MAX(0,='Settings &amp; Rates'!$B$13-SUMIFS($I$8:I47,$E$8:E47,"Car/Van",$A$8:A47,"&gt;="&amp;='Settings &amp; Rates'!$B$3,$A$8:A47,"&lt;="&amp;='Settings &amp; Rates'!$B$4)),0)*='Settings &amp; Rates'!$B$9 +I48*F48*='Settings &amp; Rates'!$B$12,IF(E48="Motorcycle",I48*='Settings &amp; Rates'!$B$10,IF(E48="Bicycle",I48*='Settings &amp; Rates'!$B$11,0)))),"")</f>
        <v/>
      </c>
      <c r="N48" s="6" t="n"/>
    </row>
    <row r="49">
      <c r="A49" s="5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>
        <f>IF(E49&lt;&gt;"Car/Van","",SUMIFS($I$8:I49,$E$8:E49,"Car/Van",$A$8:A49,"&gt;="&amp;='Settings &amp; Rates'!$B$3,$A$8:A49,"&lt;="&amp;='Settings &amp; Rates'!$B$4))</f>
        <v/>
      </c>
      <c r="K49" s="6">
        <f>IFERROR(IF(I49=0,"",IF(E49="Car/Van",  (MIN(MAX(='Settings &amp; Rates'!$B$13-SUMIFS($I$8:I48,$E$8:E48,"Car/Van",$A$8:A48,"&gt;="&amp;='Settings &amp; Rates'!$B$3,$A$8:A48,"&lt;="&amp;='Settings &amp; Rates'!$B$4)),I49)*='Settings &amp; Rates'!$B$8  +MAX(I49-MAX(0,='Settings &amp; Rates'!$B$13-SUMIFS($I$8:I48,$E$8:E48,"Car/Van",$A$8:A48,"&gt;="&amp;='Settings &amp; Rates'!$B$3,$A$8:A48,"&lt;="&amp;='Settings &amp; Rates'!$B$4)),0)*='Settings &amp; Rates'!$B$9)/I49,IF(E49="Motorcycle",='Settings &amp; Rates'!$B$10,IF(E49="Bicycle",='Settings &amp; Rates'!$B$11,"")))),"")</f>
        <v/>
      </c>
      <c r="L49" s="6">
        <f>IF(E49="Car/Van",='Settings &amp; Rates'!$B$12*F49,0)</f>
        <v/>
      </c>
      <c r="M49" s="7">
        <f>IFERROR(IF(I49=0,"",IF(E49="Car/Van",  MIN(MAX(='Settings &amp; Rates'!$B$13-SUMIFS($I$8:I48,$E$8:E48,"Car/Van",$A$8:A48,"&gt;="&amp;='Settings &amp; Rates'!$B$3,$A$8:A48,"&lt;="&amp;='Settings &amp; Rates'!$B$4)),I49)*='Settings &amp; Rates'!$B$8 +MAX(I49-MAX(0,='Settings &amp; Rates'!$B$13-SUMIFS($I$8:I48,$E$8:E48,"Car/Van",$A$8:A48,"&gt;="&amp;='Settings &amp; Rates'!$B$3,$A$8:A48,"&lt;="&amp;='Settings &amp; Rates'!$B$4)),0)*='Settings &amp; Rates'!$B$9 +I49*F49*='Settings &amp; Rates'!$B$12,IF(E49="Motorcycle",I49*='Settings &amp; Rates'!$B$10,IF(E49="Bicycle",I49*='Settings &amp; Rates'!$B$11,0)))),"")</f>
        <v/>
      </c>
      <c r="N49" s="6" t="n"/>
    </row>
    <row r="50">
      <c r="A50" s="5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>
        <f>IF(E50&lt;&gt;"Car/Van","",SUMIFS($I$8:I50,$E$8:E50,"Car/Van",$A$8:A50,"&gt;="&amp;='Settings &amp; Rates'!$B$3,$A$8:A50,"&lt;="&amp;='Settings &amp; Rates'!$B$4))</f>
        <v/>
      </c>
      <c r="K50" s="6">
        <f>IFERROR(IF(I50=0,"",IF(E50="Car/Van",  (MIN(MAX(='Settings &amp; Rates'!$B$13-SUMIFS($I$8:I49,$E$8:E49,"Car/Van",$A$8:A49,"&gt;="&amp;='Settings &amp; Rates'!$B$3,$A$8:A49,"&lt;="&amp;='Settings &amp; Rates'!$B$4)),I50)*='Settings &amp; Rates'!$B$8  +MAX(I50-MAX(0,='Settings &amp; Rates'!$B$13-SUMIFS($I$8:I49,$E$8:E49,"Car/Van",$A$8:A49,"&gt;="&amp;='Settings &amp; Rates'!$B$3,$A$8:A49,"&lt;="&amp;='Settings &amp; Rates'!$B$4)),0)*='Settings &amp; Rates'!$B$9)/I50,IF(E50="Motorcycle",='Settings &amp; Rates'!$B$10,IF(E50="Bicycle",='Settings &amp; Rates'!$B$11,"")))),"")</f>
        <v/>
      </c>
      <c r="L50" s="6">
        <f>IF(E50="Car/Van",='Settings &amp; Rates'!$B$12*F50,0)</f>
        <v/>
      </c>
      <c r="M50" s="7">
        <f>IFERROR(IF(I50=0,"",IF(E50="Car/Van",  MIN(MAX(='Settings &amp; Rates'!$B$13-SUMIFS($I$8:I49,$E$8:E49,"Car/Van",$A$8:A49,"&gt;="&amp;='Settings &amp; Rates'!$B$3,$A$8:A49,"&lt;="&amp;='Settings &amp; Rates'!$B$4)),I50)*='Settings &amp; Rates'!$B$8 +MAX(I50-MAX(0,='Settings &amp; Rates'!$B$13-SUMIFS($I$8:I49,$E$8:E49,"Car/Van",$A$8:A49,"&gt;="&amp;='Settings &amp; Rates'!$B$3,$A$8:A49,"&lt;="&amp;='Settings &amp; Rates'!$B$4)),0)*='Settings &amp; Rates'!$B$9 +I50*F50*='Settings &amp; Rates'!$B$12,IF(E50="Motorcycle",I50*='Settings &amp; Rates'!$B$10,IF(E50="Bicycle",I50*='Settings &amp; Rates'!$B$11,0)))),"")</f>
        <v/>
      </c>
      <c r="N50" s="6" t="n"/>
    </row>
    <row r="51">
      <c r="A51" s="5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>
        <f>IF(E51&lt;&gt;"Car/Van","",SUMIFS($I$8:I51,$E$8:E51,"Car/Van",$A$8:A51,"&gt;="&amp;='Settings &amp; Rates'!$B$3,$A$8:A51,"&lt;="&amp;='Settings &amp; Rates'!$B$4))</f>
        <v/>
      </c>
      <c r="K51" s="6">
        <f>IFERROR(IF(I51=0,"",IF(E51="Car/Van",  (MIN(MAX(='Settings &amp; Rates'!$B$13-SUMIFS($I$8:I50,$E$8:E50,"Car/Van",$A$8:A50,"&gt;="&amp;='Settings &amp; Rates'!$B$3,$A$8:A50,"&lt;="&amp;='Settings &amp; Rates'!$B$4)),I51)*='Settings &amp; Rates'!$B$8  +MAX(I51-MAX(0,='Settings &amp; Rates'!$B$13-SUMIFS($I$8:I50,$E$8:E50,"Car/Van",$A$8:A50,"&gt;="&amp;='Settings &amp; Rates'!$B$3,$A$8:A50,"&lt;="&amp;='Settings &amp; Rates'!$B$4)),0)*='Settings &amp; Rates'!$B$9)/I51,IF(E51="Motorcycle",='Settings &amp; Rates'!$B$10,IF(E51="Bicycle",='Settings &amp; Rates'!$B$11,"")))),"")</f>
        <v/>
      </c>
      <c r="L51" s="6">
        <f>IF(E51="Car/Van",='Settings &amp; Rates'!$B$12*F51,0)</f>
        <v/>
      </c>
      <c r="M51" s="7">
        <f>IFERROR(IF(I51=0,"",IF(E51="Car/Van",  MIN(MAX(='Settings &amp; Rates'!$B$13-SUMIFS($I$8:I50,$E$8:E50,"Car/Van",$A$8:A50,"&gt;="&amp;='Settings &amp; Rates'!$B$3,$A$8:A50,"&lt;="&amp;='Settings &amp; Rates'!$B$4)),I51)*='Settings &amp; Rates'!$B$8 +MAX(I51-MAX(0,='Settings &amp; Rates'!$B$13-SUMIFS($I$8:I50,$E$8:E50,"Car/Van",$A$8:A50,"&gt;="&amp;='Settings &amp; Rates'!$B$3,$A$8:A50,"&lt;="&amp;='Settings &amp; Rates'!$B$4)),0)*='Settings &amp; Rates'!$B$9 +I51*F51*='Settings &amp; Rates'!$B$12,IF(E51="Motorcycle",I51*='Settings &amp; Rates'!$B$10,IF(E51="Bicycle",I51*='Settings &amp; Rates'!$B$11,0)))),"")</f>
        <v/>
      </c>
      <c r="N51" s="6" t="n"/>
    </row>
    <row r="52">
      <c r="A52" s="5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>
        <f>IF(E52&lt;&gt;"Car/Van","",SUMIFS($I$8:I52,$E$8:E52,"Car/Van",$A$8:A52,"&gt;="&amp;='Settings &amp; Rates'!$B$3,$A$8:A52,"&lt;="&amp;='Settings &amp; Rates'!$B$4))</f>
        <v/>
      </c>
      <c r="K52" s="6">
        <f>IFERROR(IF(I52=0,"",IF(E52="Car/Van",  (MIN(MAX(='Settings &amp; Rates'!$B$13-SUMIFS($I$8:I51,$E$8:E51,"Car/Van",$A$8:A51,"&gt;="&amp;='Settings &amp; Rates'!$B$3,$A$8:A51,"&lt;="&amp;='Settings &amp; Rates'!$B$4)),I52)*='Settings &amp; Rates'!$B$8  +MAX(I52-MAX(0,='Settings &amp; Rates'!$B$13-SUMIFS($I$8:I51,$E$8:E51,"Car/Van",$A$8:A51,"&gt;="&amp;='Settings &amp; Rates'!$B$3,$A$8:A51,"&lt;="&amp;='Settings &amp; Rates'!$B$4)),0)*='Settings &amp; Rates'!$B$9)/I52,IF(E52="Motorcycle",='Settings &amp; Rates'!$B$10,IF(E52="Bicycle",='Settings &amp; Rates'!$B$11,"")))),"")</f>
        <v/>
      </c>
      <c r="L52" s="6">
        <f>IF(E52="Car/Van",='Settings &amp; Rates'!$B$12*F52,0)</f>
        <v/>
      </c>
      <c r="M52" s="7">
        <f>IFERROR(IF(I52=0,"",IF(E52="Car/Van",  MIN(MAX(='Settings &amp; Rates'!$B$13-SUMIFS($I$8:I51,$E$8:E51,"Car/Van",$A$8:A51,"&gt;="&amp;='Settings &amp; Rates'!$B$3,$A$8:A51,"&lt;="&amp;='Settings &amp; Rates'!$B$4)),I52)*='Settings &amp; Rates'!$B$8 +MAX(I52-MAX(0,='Settings &amp; Rates'!$B$13-SUMIFS($I$8:I51,$E$8:E51,"Car/Van",$A$8:A51,"&gt;="&amp;='Settings &amp; Rates'!$B$3,$A$8:A51,"&lt;="&amp;='Settings &amp; Rates'!$B$4)),0)*='Settings &amp; Rates'!$B$9 +I52*F52*='Settings &amp; Rates'!$B$12,IF(E52="Motorcycle",I52*='Settings &amp; Rates'!$B$10,IF(E52="Bicycle",I52*='Settings &amp; Rates'!$B$11,0)))),"")</f>
        <v/>
      </c>
      <c r="N52" s="6" t="n"/>
    </row>
    <row r="53">
      <c r="A53" s="5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>
        <f>IF(E53&lt;&gt;"Car/Van","",SUMIFS($I$8:I53,$E$8:E53,"Car/Van",$A$8:A53,"&gt;="&amp;='Settings &amp; Rates'!$B$3,$A$8:A53,"&lt;="&amp;='Settings &amp; Rates'!$B$4))</f>
        <v/>
      </c>
      <c r="K53" s="6">
        <f>IFERROR(IF(I53=0,"",IF(E53="Car/Van",  (MIN(MAX(='Settings &amp; Rates'!$B$13-SUMIFS($I$8:I52,$E$8:E52,"Car/Van",$A$8:A52,"&gt;="&amp;='Settings &amp; Rates'!$B$3,$A$8:A52,"&lt;="&amp;='Settings &amp; Rates'!$B$4)),I53)*='Settings &amp; Rates'!$B$8  +MAX(I53-MAX(0,='Settings &amp; Rates'!$B$13-SUMIFS($I$8:I52,$E$8:E52,"Car/Van",$A$8:A52,"&gt;="&amp;='Settings &amp; Rates'!$B$3,$A$8:A52,"&lt;="&amp;='Settings &amp; Rates'!$B$4)),0)*='Settings &amp; Rates'!$B$9)/I53,IF(E53="Motorcycle",='Settings &amp; Rates'!$B$10,IF(E53="Bicycle",='Settings &amp; Rates'!$B$11,"")))),"")</f>
        <v/>
      </c>
      <c r="L53" s="6">
        <f>IF(E53="Car/Van",='Settings &amp; Rates'!$B$12*F53,0)</f>
        <v/>
      </c>
      <c r="M53" s="7">
        <f>IFERROR(IF(I53=0,"",IF(E53="Car/Van",  MIN(MAX(='Settings &amp; Rates'!$B$13-SUMIFS($I$8:I52,$E$8:E52,"Car/Van",$A$8:A52,"&gt;="&amp;='Settings &amp; Rates'!$B$3,$A$8:A52,"&lt;="&amp;='Settings &amp; Rates'!$B$4)),I53)*='Settings &amp; Rates'!$B$8 +MAX(I53-MAX(0,='Settings &amp; Rates'!$B$13-SUMIFS($I$8:I52,$E$8:E52,"Car/Van",$A$8:A52,"&gt;="&amp;='Settings &amp; Rates'!$B$3,$A$8:A52,"&lt;="&amp;='Settings &amp; Rates'!$B$4)),0)*='Settings &amp; Rates'!$B$9 +I53*F53*='Settings &amp; Rates'!$B$12,IF(E53="Motorcycle",I53*='Settings &amp; Rates'!$B$10,IF(E53="Bicycle",I53*='Settings &amp; Rates'!$B$11,0)))),"")</f>
        <v/>
      </c>
      <c r="N53" s="6" t="n"/>
    </row>
    <row r="54">
      <c r="A54" s="5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>
        <f>IF(E54&lt;&gt;"Car/Van","",SUMIFS($I$8:I54,$E$8:E54,"Car/Van",$A$8:A54,"&gt;="&amp;='Settings &amp; Rates'!$B$3,$A$8:A54,"&lt;="&amp;='Settings &amp; Rates'!$B$4))</f>
        <v/>
      </c>
      <c r="K54" s="6">
        <f>IFERROR(IF(I54=0,"",IF(E54="Car/Van",  (MIN(MAX(='Settings &amp; Rates'!$B$13-SUMIFS($I$8:I53,$E$8:E53,"Car/Van",$A$8:A53,"&gt;="&amp;='Settings &amp; Rates'!$B$3,$A$8:A53,"&lt;="&amp;='Settings &amp; Rates'!$B$4)),I54)*='Settings &amp; Rates'!$B$8  +MAX(I54-MAX(0,='Settings &amp; Rates'!$B$13-SUMIFS($I$8:I53,$E$8:E53,"Car/Van",$A$8:A53,"&gt;="&amp;='Settings &amp; Rates'!$B$3,$A$8:A53,"&lt;="&amp;='Settings &amp; Rates'!$B$4)),0)*='Settings &amp; Rates'!$B$9)/I54,IF(E54="Motorcycle",='Settings &amp; Rates'!$B$10,IF(E54="Bicycle",='Settings &amp; Rates'!$B$11,"")))),"")</f>
        <v/>
      </c>
      <c r="L54" s="6">
        <f>IF(E54="Car/Van",='Settings &amp; Rates'!$B$12*F54,0)</f>
        <v/>
      </c>
      <c r="M54" s="7">
        <f>IFERROR(IF(I54=0,"",IF(E54="Car/Van",  MIN(MAX(='Settings &amp; Rates'!$B$13-SUMIFS($I$8:I53,$E$8:E53,"Car/Van",$A$8:A53,"&gt;="&amp;='Settings &amp; Rates'!$B$3,$A$8:A53,"&lt;="&amp;='Settings &amp; Rates'!$B$4)),I54)*='Settings &amp; Rates'!$B$8 +MAX(I54-MAX(0,='Settings &amp; Rates'!$B$13-SUMIFS($I$8:I53,$E$8:E53,"Car/Van",$A$8:A53,"&gt;="&amp;='Settings &amp; Rates'!$B$3,$A$8:A53,"&lt;="&amp;='Settings &amp; Rates'!$B$4)),0)*='Settings &amp; Rates'!$B$9 +I54*F54*='Settings &amp; Rates'!$B$12,IF(E54="Motorcycle",I54*='Settings &amp; Rates'!$B$10,IF(E54="Bicycle",I54*='Settings &amp; Rates'!$B$11,0)))),"")</f>
        <v/>
      </c>
      <c r="N54" s="6" t="n"/>
    </row>
    <row r="55">
      <c r="A55" s="5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>
        <f>IF(E55&lt;&gt;"Car/Van","",SUMIFS($I$8:I55,$E$8:E55,"Car/Van",$A$8:A55,"&gt;="&amp;='Settings &amp; Rates'!$B$3,$A$8:A55,"&lt;="&amp;='Settings &amp; Rates'!$B$4))</f>
        <v/>
      </c>
      <c r="K55" s="6">
        <f>IFERROR(IF(I55=0,"",IF(E55="Car/Van",  (MIN(MAX(='Settings &amp; Rates'!$B$13-SUMIFS($I$8:I54,$E$8:E54,"Car/Van",$A$8:A54,"&gt;="&amp;='Settings &amp; Rates'!$B$3,$A$8:A54,"&lt;="&amp;='Settings &amp; Rates'!$B$4)),I55)*='Settings &amp; Rates'!$B$8  +MAX(I55-MAX(0,='Settings &amp; Rates'!$B$13-SUMIFS($I$8:I54,$E$8:E54,"Car/Van",$A$8:A54,"&gt;="&amp;='Settings &amp; Rates'!$B$3,$A$8:A54,"&lt;="&amp;='Settings &amp; Rates'!$B$4)),0)*='Settings &amp; Rates'!$B$9)/I55,IF(E55="Motorcycle",='Settings &amp; Rates'!$B$10,IF(E55="Bicycle",='Settings &amp; Rates'!$B$11,"")))),"")</f>
        <v/>
      </c>
      <c r="L55" s="6">
        <f>IF(E55="Car/Van",='Settings &amp; Rates'!$B$12*F55,0)</f>
        <v/>
      </c>
      <c r="M55" s="7">
        <f>IFERROR(IF(I55=0,"",IF(E55="Car/Van",  MIN(MAX(='Settings &amp; Rates'!$B$13-SUMIFS($I$8:I54,$E$8:E54,"Car/Van",$A$8:A54,"&gt;="&amp;='Settings &amp; Rates'!$B$3,$A$8:A54,"&lt;="&amp;='Settings &amp; Rates'!$B$4)),I55)*='Settings &amp; Rates'!$B$8 +MAX(I55-MAX(0,='Settings &amp; Rates'!$B$13-SUMIFS($I$8:I54,$E$8:E54,"Car/Van",$A$8:A54,"&gt;="&amp;='Settings &amp; Rates'!$B$3,$A$8:A54,"&lt;="&amp;='Settings &amp; Rates'!$B$4)),0)*='Settings &amp; Rates'!$B$9 +I55*F55*='Settings &amp; Rates'!$B$12,IF(E55="Motorcycle",I55*='Settings &amp; Rates'!$B$10,IF(E55="Bicycle",I55*='Settings &amp; Rates'!$B$11,0)))),"")</f>
        <v/>
      </c>
      <c r="N55" s="6" t="n"/>
    </row>
    <row r="56">
      <c r="A56" s="5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>
        <f>IF(E56&lt;&gt;"Car/Van","",SUMIFS($I$8:I56,$E$8:E56,"Car/Van",$A$8:A56,"&gt;="&amp;='Settings &amp; Rates'!$B$3,$A$8:A56,"&lt;="&amp;='Settings &amp; Rates'!$B$4))</f>
        <v/>
      </c>
      <c r="K56" s="6">
        <f>IFERROR(IF(I56=0,"",IF(E56="Car/Van",  (MIN(MAX(='Settings &amp; Rates'!$B$13-SUMIFS($I$8:I55,$E$8:E55,"Car/Van",$A$8:A55,"&gt;="&amp;='Settings &amp; Rates'!$B$3,$A$8:A55,"&lt;="&amp;='Settings &amp; Rates'!$B$4)),I56)*='Settings &amp; Rates'!$B$8  +MAX(I56-MAX(0,='Settings &amp; Rates'!$B$13-SUMIFS($I$8:I55,$E$8:E55,"Car/Van",$A$8:A55,"&gt;="&amp;='Settings &amp; Rates'!$B$3,$A$8:A55,"&lt;="&amp;='Settings &amp; Rates'!$B$4)),0)*='Settings &amp; Rates'!$B$9)/I56,IF(E56="Motorcycle",='Settings &amp; Rates'!$B$10,IF(E56="Bicycle",='Settings &amp; Rates'!$B$11,"")))),"")</f>
        <v/>
      </c>
      <c r="L56" s="6">
        <f>IF(E56="Car/Van",='Settings &amp; Rates'!$B$12*F56,0)</f>
        <v/>
      </c>
      <c r="M56" s="7">
        <f>IFERROR(IF(I56=0,"",IF(E56="Car/Van",  MIN(MAX(='Settings &amp; Rates'!$B$13-SUMIFS($I$8:I55,$E$8:E55,"Car/Van",$A$8:A55,"&gt;="&amp;='Settings &amp; Rates'!$B$3,$A$8:A55,"&lt;="&amp;='Settings &amp; Rates'!$B$4)),I56)*='Settings &amp; Rates'!$B$8 +MAX(I56-MAX(0,='Settings &amp; Rates'!$B$13-SUMIFS($I$8:I55,$E$8:E55,"Car/Van",$A$8:A55,"&gt;="&amp;='Settings &amp; Rates'!$B$3,$A$8:A55,"&lt;="&amp;='Settings &amp; Rates'!$B$4)),0)*='Settings &amp; Rates'!$B$9 +I56*F56*='Settings &amp; Rates'!$B$12,IF(E56="Motorcycle",I56*='Settings &amp; Rates'!$B$10,IF(E56="Bicycle",I56*='Settings &amp; Rates'!$B$11,0)))),"")</f>
        <v/>
      </c>
      <c r="N56" s="6" t="n"/>
    </row>
    <row r="57">
      <c r="A57" s="5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>
        <f>IF(E57&lt;&gt;"Car/Van","",SUMIFS($I$8:I57,$E$8:E57,"Car/Van",$A$8:A57,"&gt;="&amp;='Settings &amp; Rates'!$B$3,$A$8:A57,"&lt;="&amp;='Settings &amp; Rates'!$B$4))</f>
        <v/>
      </c>
      <c r="K57" s="6">
        <f>IFERROR(IF(I57=0,"",IF(E57="Car/Van",  (MIN(MAX(='Settings &amp; Rates'!$B$13-SUMIFS($I$8:I56,$E$8:E56,"Car/Van",$A$8:A56,"&gt;="&amp;='Settings &amp; Rates'!$B$3,$A$8:A56,"&lt;="&amp;='Settings &amp; Rates'!$B$4)),I57)*='Settings &amp; Rates'!$B$8  +MAX(I57-MAX(0,='Settings &amp; Rates'!$B$13-SUMIFS($I$8:I56,$E$8:E56,"Car/Van",$A$8:A56,"&gt;="&amp;='Settings &amp; Rates'!$B$3,$A$8:A56,"&lt;="&amp;='Settings &amp; Rates'!$B$4)),0)*='Settings &amp; Rates'!$B$9)/I57,IF(E57="Motorcycle",='Settings &amp; Rates'!$B$10,IF(E57="Bicycle",='Settings &amp; Rates'!$B$11,"")))),"")</f>
        <v/>
      </c>
      <c r="L57" s="6">
        <f>IF(E57="Car/Van",='Settings &amp; Rates'!$B$12*F57,0)</f>
        <v/>
      </c>
      <c r="M57" s="7">
        <f>IFERROR(IF(I57=0,"",IF(E57="Car/Van",  MIN(MAX(='Settings &amp; Rates'!$B$13-SUMIFS($I$8:I56,$E$8:E56,"Car/Van",$A$8:A56,"&gt;="&amp;='Settings &amp; Rates'!$B$3,$A$8:A56,"&lt;="&amp;='Settings &amp; Rates'!$B$4)),I57)*='Settings &amp; Rates'!$B$8 +MAX(I57-MAX(0,='Settings &amp; Rates'!$B$13-SUMIFS($I$8:I56,$E$8:E56,"Car/Van",$A$8:A56,"&gt;="&amp;='Settings &amp; Rates'!$B$3,$A$8:A56,"&lt;="&amp;='Settings &amp; Rates'!$B$4)),0)*='Settings &amp; Rates'!$B$9 +I57*F57*='Settings &amp; Rates'!$B$12,IF(E57="Motorcycle",I57*='Settings &amp; Rates'!$B$10,IF(E57="Bicycle",I57*='Settings &amp; Rates'!$B$11,0)))),"")</f>
        <v/>
      </c>
      <c r="N57" s="6" t="n"/>
    </row>
    <row r="58">
      <c r="A58" s="5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>
        <f>IF(E58&lt;&gt;"Car/Van","",SUMIFS($I$8:I58,$E$8:E58,"Car/Van",$A$8:A58,"&gt;="&amp;='Settings &amp; Rates'!$B$3,$A$8:A58,"&lt;="&amp;='Settings &amp; Rates'!$B$4))</f>
        <v/>
      </c>
      <c r="K58" s="6">
        <f>IFERROR(IF(I58=0,"",IF(E58="Car/Van",  (MIN(MAX(='Settings &amp; Rates'!$B$13-SUMIFS($I$8:I57,$E$8:E57,"Car/Van",$A$8:A57,"&gt;="&amp;='Settings &amp; Rates'!$B$3,$A$8:A57,"&lt;="&amp;='Settings &amp; Rates'!$B$4)),I58)*='Settings &amp; Rates'!$B$8  +MAX(I58-MAX(0,='Settings &amp; Rates'!$B$13-SUMIFS($I$8:I57,$E$8:E57,"Car/Van",$A$8:A57,"&gt;="&amp;='Settings &amp; Rates'!$B$3,$A$8:A57,"&lt;="&amp;='Settings &amp; Rates'!$B$4)),0)*='Settings &amp; Rates'!$B$9)/I58,IF(E58="Motorcycle",='Settings &amp; Rates'!$B$10,IF(E58="Bicycle",='Settings &amp; Rates'!$B$11,"")))),"")</f>
        <v/>
      </c>
      <c r="L58" s="6">
        <f>IF(E58="Car/Van",='Settings &amp; Rates'!$B$12*F58,0)</f>
        <v/>
      </c>
      <c r="M58" s="7">
        <f>IFERROR(IF(I58=0,"",IF(E58="Car/Van",  MIN(MAX(='Settings &amp; Rates'!$B$13-SUMIFS($I$8:I57,$E$8:E57,"Car/Van",$A$8:A57,"&gt;="&amp;='Settings &amp; Rates'!$B$3,$A$8:A57,"&lt;="&amp;='Settings &amp; Rates'!$B$4)),I58)*='Settings &amp; Rates'!$B$8 +MAX(I58-MAX(0,='Settings &amp; Rates'!$B$13-SUMIFS($I$8:I57,$E$8:E57,"Car/Van",$A$8:A57,"&gt;="&amp;='Settings &amp; Rates'!$B$3,$A$8:A57,"&lt;="&amp;='Settings &amp; Rates'!$B$4)),0)*='Settings &amp; Rates'!$B$9 +I58*F58*='Settings &amp; Rates'!$B$12,IF(E58="Motorcycle",I58*='Settings &amp; Rates'!$B$10,IF(E58="Bicycle",I58*='Settings &amp; Rates'!$B$11,0)))),"")</f>
        <v/>
      </c>
      <c r="N58" s="6" t="n"/>
    </row>
    <row r="59">
      <c r="A59" s="5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>
        <f>IF(E59&lt;&gt;"Car/Van","",SUMIFS($I$8:I59,$E$8:E59,"Car/Van",$A$8:A59,"&gt;="&amp;='Settings &amp; Rates'!$B$3,$A$8:A59,"&lt;="&amp;='Settings &amp; Rates'!$B$4))</f>
        <v/>
      </c>
      <c r="K59" s="6">
        <f>IFERROR(IF(I59=0,"",IF(E59="Car/Van",  (MIN(MAX(='Settings &amp; Rates'!$B$13-SUMIFS($I$8:I58,$E$8:E58,"Car/Van",$A$8:A58,"&gt;="&amp;='Settings &amp; Rates'!$B$3,$A$8:A58,"&lt;="&amp;='Settings &amp; Rates'!$B$4)),I59)*='Settings &amp; Rates'!$B$8  +MAX(I59-MAX(0,='Settings &amp; Rates'!$B$13-SUMIFS($I$8:I58,$E$8:E58,"Car/Van",$A$8:A58,"&gt;="&amp;='Settings &amp; Rates'!$B$3,$A$8:A58,"&lt;="&amp;='Settings &amp; Rates'!$B$4)),0)*='Settings &amp; Rates'!$B$9)/I59,IF(E59="Motorcycle",='Settings &amp; Rates'!$B$10,IF(E59="Bicycle",='Settings &amp; Rates'!$B$11,"")))),"")</f>
        <v/>
      </c>
      <c r="L59" s="6">
        <f>IF(E59="Car/Van",='Settings &amp; Rates'!$B$12*F59,0)</f>
        <v/>
      </c>
      <c r="M59" s="7">
        <f>IFERROR(IF(I59=0,"",IF(E59="Car/Van",  MIN(MAX(='Settings &amp; Rates'!$B$13-SUMIFS($I$8:I58,$E$8:E58,"Car/Van",$A$8:A58,"&gt;="&amp;='Settings &amp; Rates'!$B$3,$A$8:A58,"&lt;="&amp;='Settings &amp; Rates'!$B$4)),I59)*='Settings &amp; Rates'!$B$8 +MAX(I59-MAX(0,='Settings &amp; Rates'!$B$13-SUMIFS($I$8:I58,$E$8:E58,"Car/Van",$A$8:A58,"&gt;="&amp;='Settings &amp; Rates'!$B$3,$A$8:A58,"&lt;="&amp;='Settings &amp; Rates'!$B$4)),0)*='Settings &amp; Rates'!$B$9 +I59*F59*='Settings &amp; Rates'!$B$12,IF(E59="Motorcycle",I59*='Settings &amp; Rates'!$B$10,IF(E59="Bicycle",I59*='Settings &amp; Rates'!$B$11,0)))),"")</f>
        <v/>
      </c>
      <c r="N59" s="6" t="n"/>
    </row>
    <row r="60">
      <c r="A60" s="5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>
        <f>IF(E60&lt;&gt;"Car/Van","",SUMIFS($I$8:I60,$E$8:E60,"Car/Van",$A$8:A60,"&gt;="&amp;='Settings &amp; Rates'!$B$3,$A$8:A60,"&lt;="&amp;='Settings &amp; Rates'!$B$4))</f>
        <v/>
      </c>
      <c r="K60" s="6">
        <f>IFERROR(IF(I60=0,"",IF(E60="Car/Van",  (MIN(MAX(='Settings &amp; Rates'!$B$13-SUMIFS($I$8:I59,$E$8:E59,"Car/Van",$A$8:A59,"&gt;="&amp;='Settings &amp; Rates'!$B$3,$A$8:A59,"&lt;="&amp;='Settings &amp; Rates'!$B$4)),I60)*='Settings &amp; Rates'!$B$8  +MAX(I60-MAX(0,='Settings &amp; Rates'!$B$13-SUMIFS($I$8:I59,$E$8:E59,"Car/Van",$A$8:A59,"&gt;="&amp;='Settings &amp; Rates'!$B$3,$A$8:A59,"&lt;="&amp;='Settings &amp; Rates'!$B$4)),0)*='Settings &amp; Rates'!$B$9)/I60,IF(E60="Motorcycle",='Settings &amp; Rates'!$B$10,IF(E60="Bicycle",='Settings &amp; Rates'!$B$11,"")))),"")</f>
        <v/>
      </c>
      <c r="L60" s="6">
        <f>IF(E60="Car/Van",='Settings &amp; Rates'!$B$12*F60,0)</f>
        <v/>
      </c>
      <c r="M60" s="7">
        <f>IFERROR(IF(I60=0,"",IF(E60="Car/Van",  MIN(MAX(='Settings &amp; Rates'!$B$13-SUMIFS($I$8:I59,$E$8:E59,"Car/Van",$A$8:A59,"&gt;="&amp;='Settings &amp; Rates'!$B$3,$A$8:A59,"&lt;="&amp;='Settings &amp; Rates'!$B$4)),I60)*='Settings &amp; Rates'!$B$8 +MAX(I60-MAX(0,='Settings &amp; Rates'!$B$13-SUMIFS($I$8:I59,$E$8:E59,"Car/Van",$A$8:A59,"&gt;="&amp;='Settings &amp; Rates'!$B$3,$A$8:A59,"&lt;="&amp;='Settings &amp; Rates'!$B$4)),0)*='Settings &amp; Rates'!$B$9 +I60*F60*='Settings &amp; Rates'!$B$12,IF(E60="Motorcycle",I60*='Settings &amp; Rates'!$B$10,IF(E60="Bicycle",I60*='Settings &amp; Rates'!$B$11,0)))),"")</f>
        <v/>
      </c>
      <c r="N60" s="6" t="n"/>
    </row>
    <row r="61">
      <c r="A61" s="5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>
        <f>IF(E61&lt;&gt;"Car/Van","",SUMIFS($I$8:I61,$E$8:E61,"Car/Van",$A$8:A61,"&gt;="&amp;='Settings &amp; Rates'!$B$3,$A$8:A61,"&lt;="&amp;='Settings &amp; Rates'!$B$4))</f>
        <v/>
      </c>
      <c r="K61" s="6">
        <f>IFERROR(IF(I61=0,"",IF(E61="Car/Van",  (MIN(MAX(='Settings &amp; Rates'!$B$13-SUMIFS($I$8:I60,$E$8:E60,"Car/Van",$A$8:A60,"&gt;="&amp;='Settings &amp; Rates'!$B$3,$A$8:A60,"&lt;="&amp;='Settings &amp; Rates'!$B$4)),I61)*='Settings &amp; Rates'!$B$8  +MAX(I61-MAX(0,='Settings &amp; Rates'!$B$13-SUMIFS($I$8:I60,$E$8:E60,"Car/Van",$A$8:A60,"&gt;="&amp;='Settings &amp; Rates'!$B$3,$A$8:A60,"&lt;="&amp;='Settings &amp; Rates'!$B$4)),0)*='Settings &amp; Rates'!$B$9)/I61,IF(E61="Motorcycle",='Settings &amp; Rates'!$B$10,IF(E61="Bicycle",='Settings &amp; Rates'!$B$11,"")))),"")</f>
        <v/>
      </c>
      <c r="L61" s="6">
        <f>IF(E61="Car/Van",='Settings &amp; Rates'!$B$12*F61,0)</f>
        <v/>
      </c>
      <c r="M61" s="7">
        <f>IFERROR(IF(I61=0,"",IF(E61="Car/Van",  MIN(MAX(='Settings &amp; Rates'!$B$13-SUMIFS($I$8:I60,$E$8:E60,"Car/Van",$A$8:A60,"&gt;="&amp;='Settings &amp; Rates'!$B$3,$A$8:A60,"&lt;="&amp;='Settings &amp; Rates'!$B$4)),I61)*='Settings &amp; Rates'!$B$8 +MAX(I61-MAX(0,='Settings &amp; Rates'!$B$13-SUMIFS($I$8:I60,$E$8:E60,"Car/Van",$A$8:A60,"&gt;="&amp;='Settings &amp; Rates'!$B$3,$A$8:A60,"&lt;="&amp;='Settings &amp; Rates'!$B$4)),0)*='Settings &amp; Rates'!$B$9 +I61*F61*='Settings &amp; Rates'!$B$12,IF(E61="Motorcycle",I61*='Settings &amp; Rates'!$B$10,IF(E61="Bicycle",I61*='Settings &amp; Rates'!$B$11,0)))),"")</f>
        <v/>
      </c>
      <c r="N61" s="6" t="n"/>
    </row>
    <row r="62">
      <c r="A62" s="5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>
        <f>IF(E62&lt;&gt;"Car/Van","",SUMIFS($I$8:I62,$E$8:E62,"Car/Van",$A$8:A62,"&gt;="&amp;='Settings &amp; Rates'!$B$3,$A$8:A62,"&lt;="&amp;='Settings &amp; Rates'!$B$4))</f>
        <v/>
      </c>
      <c r="K62" s="6">
        <f>IFERROR(IF(I62=0,"",IF(E62="Car/Van",  (MIN(MAX(='Settings &amp; Rates'!$B$13-SUMIFS($I$8:I61,$E$8:E61,"Car/Van",$A$8:A61,"&gt;="&amp;='Settings &amp; Rates'!$B$3,$A$8:A61,"&lt;="&amp;='Settings &amp; Rates'!$B$4)),I62)*='Settings &amp; Rates'!$B$8  +MAX(I62-MAX(0,='Settings &amp; Rates'!$B$13-SUMIFS($I$8:I61,$E$8:E61,"Car/Van",$A$8:A61,"&gt;="&amp;='Settings &amp; Rates'!$B$3,$A$8:A61,"&lt;="&amp;='Settings &amp; Rates'!$B$4)),0)*='Settings &amp; Rates'!$B$9)/I62,IF(E62="Motorcycle",='Settings &amp; Rates'!$B$10,IF(E62="Bicycle",='Settings &amp; Rates'!$B$11,"")))),"")</f>
        <v/>
      </c>
      <c r="L62" s="6">
        <f>IF(E62="Car/Van",='Settings &amp; Rates'!$B$12*F62,0)</f>
        <v/>
      </c>
      <c r="M62" s="7">
        <f>IFERROR(IF(I62=0,"",IF(E62="Car/Van",  MIN(MAX(='Settings &amp; Rates'!$B$13-SUMIFS($I$8:I61,$E$8:E61,"Car/Van",$A$8:A61,"&gt;="&amp;='Settings &amp; Rates'!$B$3,$A$8:A61,"&lt;="&amp;='Settings &amp; Rates'!$B$4)),I62)*='Settings &amp; Rates'!$B$8 +MAX(I62-MAX(0,='Settings &amp; Rates'!$B$13-SUMIFS($I$8:I61,$E$8:E61,"Car/Van",$A$8:A61,"&gt;="&amp;='Settings &amp; Rates'!$B$3,$A$8:A61,"&lt;="&amp;='Settings &amp; Rates'!$B$4)),0)*='Settings &amp; Rates'!$B$9 +I62*F62*='Settings &amp; Rates'!$B$12,IF(E62="Motorcycle",I62*='Settings &amp; Rates'!$B$10,IF(E62="Bicycle",I62*='Settings &amp; Rates'!$B$11,0)))),"")</f>
        <v/>
      </c>
      <c r="N62" s="6" t="n"/>
    </row>
    <row r="63">
      <c r="A63" s="5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>
        <f>IF(E63&lt;&gt;"Car/Van","",SUMIFS($I$8:I63,$E$8:E63,"Car/Van",$A$8:A63,"&gt;="&amp;='Settings &amp; Rates'!$B$3,$A$8:A63,"&lt;="&amp;='Settings &amp; Rates'!$B$4))</f>
        <v/>
      </c>
      <c r="K63" s="6">
        <f>IFERROR(IF(I63=0,"",IF(E63="Car/Van",  (MIN(MAX(='Settings &amp; Rates'!$B$13-SUMIFS($I$8:I62,$E$8:E62,"Car/Van",$A$8:A62,"&gt;="&amp;='Settings &amp; Rates'!$B$3,$A$8:A62,"&lt;="&amp;='Settings &amp; Rates'!$B$4)),I63)*='Settings &amp; Rates'!$B$8  +MAX(I63-MAX(0,='Settings &amp; Rates'!$B$13-SUMIFS($I$8:I62,$E$8:E62,"Car/Van",$A$8:A62,"&gt;="&amp;='Settings &amp; Rates'!$B$3,$A$8:A62,"&lt;="&amp;='Settings &amp; Rates'!$B$4)),0)*='Settings &amp; Rates'!$B$9)/I63,IF(E63="Motorcycle",='Settings &amp; Rates'!$B$10,IF(E63="Bicycle",='Settings &amp; Rates'!$B$11,"")))),"")</f>
        <v/>
      </c>
      <c r="L63" s="6">
        <f>IF(E63="Car/Van",='Settings &amp; Rates'!$B$12*F63,0)</f>
        <v/>
      </c>
      <c r="M63" s="7">
        <f>IFERROR(IF(I63=0,"",IF(E63="Car/Van",  MIN(MAX(='Settings &amp; Rates'!$B$13-SUMIFS($I$8:I62,$E$8:E62,"Car/Van",$A$8:A62,"&gt;="&amp;='Settings &amp; Rates'!$B$3,$A$8:A62,"&lt;="&amp;='Settings &amp; Rates'!$B$4)),I63)*='Settings &amp; Rates'!$B$8 +MAX(I63-MAX(0,='Settings &amp; Rates'!$B$13-SUMIFS($I$8:I62,$E$8:E62,"Car/Van",$A$8:A62,"&gt;="&amp;='Settings &amp; Rates'!$B$3,$A$8:A62,"&lt;="&amp;='Settings &amp; Rates'!$B$4)),0)*='Settings &amp; Rates'!$B$9 +I63*F63*='Settings &amp; Rates'!$B$12,IF(E63="Motorcycle",I63*='Settings &amp; Rates'!$B$10,IF(E63="Bicycle",I63*='Settings &amp; Rates'!$B$11,0)))),"")</f>
        <v/>
      </c>
      <c r="N63" s="6" t="n"/>
    </row>
    <row r="64">
      <c r="A64" s="5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>
        <f>IF(E64&lt;&gt;"Car/Van","",SUMIFS($I$8:I64,$E$8:E64,"Car/Van",$A$8:A64,"&gt;="&amp;='Settings &amp; Rates'!$B$3,$A$8:A64,"&lt;="&amp;='Settings &amp; Rates'!$B$4))</f>
        <v/>
      </c>
      <c r="K64" s="6">
        <f>IFERROR(IF(I64=0,"",IF(E64="Car/Van",  (MIN(MAX(='Settings &amp; Rates'!$B$13-SUMIFS($I$8:I63,$E$8:E63,"Car/Van",$A$8:A63,"&gt;="&amp;='Settings &amp; Rates'!$B$3,$A$8:A63,"&lt;="&amp;='Settings &amp; Rates'!$B$4)),I64)*='Settings &amp; Rates'!$B$8  +MAX(I64-MAX(0,='Settings &amp; Rates'!$B$13-SUMIFS($I$8:I63,$E$8:E63,"Car/Van",$A$8:A63,"&gt;="&amp;='Settings &amp; Rates'!$B$3,$A$8:A63,"&lt;="&amp;='Settings &amp; Rates'!$B$4)),0)*='Settings &amp; Rates'!$B$9)/I64,IF(E64="Motorcycle",='Settings &amp; Rates'!$B$10,IF(E64="Bicycle",='Settings &amp; Rates'!$B$11,"")))),"")</f>
        <v/>
      </c>
      <c r="L64" s="6">
        <f>IF(E64="Car/Van",='Settings &amp; Rates'!$B$12*F64,0)</f>
        <v/>
      </c>
      <c r="M64" s="7">
        <f>IFERROR(IF(I64=0,"",IF(E64="Car/Van",  MIN(MAX(='Settings &amp; Rates'!$B$13-SUMIFS($I$8:I63,$E$8:E63,"Car/Van",$A$8:A63,"&gt;="&amp;='Settings &amp; Rates'!$B$3,$A$8:A63,"&lt;="&amp;='Settings &amp; Rates'!$B$4)),I64)*='Settings &amp; Rates'!$B$8 +MAX(I64-MAX(0,='Settings &amp; Rates'!$B$13-SUMIFS($I$8:I63,$E$8:E63,"Car/Van",$A$8:A63,"&gt;="&amp;='Settings &amp; Rates'!$B$3,$A$8:A63,"&lt;="&amp;='Settings &amp; Rates'!$B$4)),0)*='Settings &amp; Rates'!$B$9 +I64*F64*='Settings &amp; Rates'!$B$12,IF(E64="Motorcycle",I64*='Settings &amp; Rates'!$B$10,IF(E64="Bicycle",I64*='Settings &amp; Rates'!$B$11,0)))),"")</f>
        <v/>
      </c>
      <c r="N64" s="6" t="n"/>
    </row>
    <row r="65">
      <c r="A65" s="5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>
        <f>IF(E65&lt;&gt;"Car/Van","",SUMIFS($I$8:I65,$E$8:E65,"Car/Van",$A$8:A65,"&gt;="&amp;='Settings &amp; Rates'!$B$3,$A$8:A65,"&lt;="&amp;='Settings &amp; Rates'!$B$4))</f>
        <v/>
      </c>
      <c r="K65" s="6">
        <f>IFERROR(IF(I65=0,"",IF(E65="Car/Van",  (MIN(MAX(='Settings &amp; Rates'!$B$13-SUMIFS($I$8:I64,$E$8:E64,"Car/Van",$A$8:A64,"&gt;="&amp;='Settings &amp; Rates'!$B$3,$A$8:A64,"&lt;="&amp;='Settings &amp; Rates'!$B$4)),I65)*='Settings &amp; Rates'!$B$8  +MAX(I65-MAX(0,='Settings &amp; Rates'!$B$13-SUMIFS($I$8:I64,$E$8:E64,"Car/Van",$A$8:A64,"&gt;="&amp;='Settings &amp; Rates'!$B$3,$A$8:A64,"&lt;="&amp;='Settings &amp; Rates'!$B$4)),0)*='Settings &amp; Rates'!$B$9)/I65,IF(E65="Motorcycle",='Settings &amp; Rates'!$B$10,IF(E65="Bicycle",='Settings &amp; Rates'!$B$11,"")))),"")</f>
        <v/>
      </c>
      <c r="L65" s="6">
        <f>IF(E65="Car/Van",='Settings &amp; Rates'!$B$12*F65,0)</f>
        <v/>
      </c>
      <c r="M65" s="7">
        <f>IFERROR(IF(I65=0,"",IF(E65="Car/Van",  MIN(MAX(='Settings &amp; Rates'!$B$13-SUMIFS($I$8:I64,$E$8:E64,"Car/Van",$A$8:A64,"&gt;="&amp;='Settings &amp; Rates'!$B$3,$A$8:A64,"&lt;="&amp;='Settings &amp; Rates'!$B$4)),I65)*='Settings &amp; Rates'!$B$8 +MAX(I65-MAX(0,='Settings &amp; Rates'!$B$13-SUMIFS($I$8:I64,$E$8:E64,"Car/Van",$A$8:A64,"&gt;="&amp;='Settings &amp; Rates'!$B$3,$A$8:A64,"&lt;="&amp;='Settings &amp; Rates'!$B$4)),0)*='Settings &amp; Rates'!$B$9 +I65*F65*='Settings &amp; Rates'!$B$12,IF(E65="Motorcycle",I65*='Settings &amp; Rates'!$B$10,IF(E65="Bicycle",I65*='Settings &amp; Rates'!$B$11,0)))),"")</f>
        <v/>
      </c>
      <c r="N65" s="6" t="n"/>
    </row>
    <row r="66">
      <c r="A66" s="5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>
        <f>IF(E66&lt;&gt;"Car/Van","",SUMIFS($I$8:I66,$E$8:E66,"Car/Van",$A$8:A66,"&gt;="&amp;='Settings &amp; Rates'!$B$3,$A$8:A66,"&lt;="&amp;='Settings &amp; Rates'!$B$4))</f>
        <v/>
      </c>
      <c r="K66" s="6">
        <f>IFERROR(IF(I66=0,"",IF(E66="Car/Van",  (MIN(MAX(='Settings &amp; Rates'!$B$13-SUMIFS($I$8:I65,$E$8:E65,"Car/Van",$A$8:A65,"&gt;="&amp;='Settings &amp; Rates'!$B$3,$A$8:A65,"&lt;="&amp;='Settings &amp; Rates'!$B$4)),I66)*='Settings &amp; Rates'!$B$8  +MAX(I66-MAX(0,='Settings &amp; Rates'!$B$13-SUMIFS($I$8:I65,$E$8:E65,"Car/Van",$A$8:A65,"&gt;="&amp;='Settings &amp; Rates'!$B$3,$A$8:A65,"&lt;="&amp;='Settings &amp; Rates'!$B$4)),0)*='Settings &amp; Rates'!$B$9)/I66,IF(E66="Motorcycle",='Settings &amp; Rates'!$B$10,IF(E66="Bicycle",='Settings &amp; Rates'!$B$11,"")))),"")</f>
        <v/>
      </c>
      <c r="L66" s="6">
        <f>IF(E66="Car/Van",='Settings &amp; Rates'!$B$12*F66,0)</f>
        <v/>
      </c>
      <c r="M66" s="7">
        <f>IFERROR(IF(I66=0,"",IF(E66="Car/Van",  MIN(MAX(='Settings &amp; Rates'!$B$13-SUMIFS($I$8:I65,$E$8:E65,"Car/Van",$A$8:A65,"&gt;="&amp;='Settings &amp; Rates'!$B$3,$A$8:A65,"&lt;="&amp;='Settings &amp; Rates'!$B$4)),I66)*='Settings &amp; Rates'!$B$8 +MAX(I66-MAX(0,='Settings &amp; Rates'!$B$13-SUMIFS($I$8:I65,$E$8:E65,"Car/Van",$A$8:A65,"&gt;="&amp;='Settings &amp; Rates'!$B$3,$A$8:A65,"&lt;="&amp;='Settings &amp; Rates'!$B$4)),0)*='Settings &amp; Rates'!$B$9 +I66*F66*='Settings &amp; Rates'!$B$12,IF(E66="Motorcycle",I66*='Settings &amp; Rates'!$B$10,IF(E66="Bicycle",I66*='Settings &amp; Rates'!$B$11,0)))),"")</f>
        <v/>
      </c>
      <c r="N66" s="6" t="n"/>
    </row>
    <row r="67">
      <c r="A67" s="5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>
        <f>IF(E67&lt;&gt;"Car/Van","",SUMIFS($I$8:I67,$E$8:E67,"Car/Van",$A$8:A67,"&gt;="&amp;='Settings &amp; Rates'!$B$3,$A$8:A67,"&lt;="&amp;='Settings &amp; Rates'!$B$4))</f>
        <v/>
      </c>
      <c r="K67" s="6">
        <f>IFERROR(IF(I67=0,"",IF(E67="Car/Van",  (MIN(MAX(='Settings &amp; Rates'!$B$13-SUMIFS($I$8:I66,$E$8:E66,"Car/Van",$A$8:A66,"&gt;="&amp;='Settings &amp; Rates'!$B$3,$A$8:A66,"&lt;="&amp;='Settings &amp; Rates'!$B$4)),I67)*='Settings &amp; Rates'!$B$8  +MAX(I67-MAX(0,='Settings &amp; Rates'!$B$13-SUMIFS($I$8:I66,$E$8:E66,"Car/Van",$A$8:A66,"&gt;="&amp;='Settings &amp; Rates'!$B$3,$A$8:A66,"&lt;="&amp;='Settings &amp; Rates'!$B$4)),0)*='Settings &amp; Rates'!$B$9)/I67,IF(E67="Motorcycle",='Settings &amp; Rates'!$B$10,IF(E67="Bicycle",='Settings &amp; Rates'!$B$11,"")))),"")</f>
        <v/>
      </c>
      <c r="L67" s="6">
        <f>IF(E67="Car/Van",='Settings &amp; Rates'!$B$12*F67,0)</f>
        <v/>
      </c>
      <c r="M67" s="7">
        <f>IFERROR(IF(I67=0,"",IF(E67="Car/Van",  MIN(MAX(='Settings &amp; Rates'!$B$13-SUMIFS($I$8:I66,$E$8:E66,"Car/Van",$A$8:A66,"&gt;="&amp;='Settings &amp; Rates'!$B$3,$A$8:A66,"&lt;="&amp;='Settings &amp; Rates'!$B$4)),I67)*='Settings &amp; Rates'!$B$8 +MAX(I67-MAX(0,='Settings &amp; Rates'!$B$13-SUMIFS($I$8:I66,$E$8:E66,"Car/Van",$A$8:A66,"&gt;="&amp;='Settings &amp; Rates'!$B$3,$A$8:A66,"&lt;="&amp;='Settings &amp; Rates'!$B$4)),0)*='Settings &amp; Rates'!$B$9 +I67*F67*='Settings &amp; Rates'!$B$12,IF(E67="Motorcycle",I67*='Settings &amp; Rates'!$B$10,IF(E67="Bicycle",I67*='Settings &amp; Rates'!$B$11,0)))),"")</f>
        <v/>
      </c>
      <c r="N67" s="6" t="n"/>
    </row>
    <row r="68">
      <c r="A68" s="5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>
        <f>IF(E68&lt;&gt;"Car/Van","",SUMIFS($I$8:I68,$E$8:E68,"Car/Van",$A$8:A68,"&gt;="&amp;='Settings &amp; Rates'!$B$3,$A$8:A68,"&lt;="&amp;='Settings &amp; Rates'!$B$4))</f>
        <v/>
      </c>
      <c r="K68" s="6">
        <f>IFERROR(IF(I68=0,"",IF(E68="Car/Van",  (MIN(MAX(='Settings &amp; Rates'!$B$13-SUMIFS($I$8:I67,$E$8:E67,"Car/Van",$A$8:A67,"&gt;="&amp;='Settings &amp; Rates'!$B$3,$A$8:A67,"&lt;="&amp;='Settings &amp; Rates'!$B$4)),I68)*='Settings &amp; Rates'!$B$8  +MAX(I68-MAX(0,='Settings &amp; Rates'!$B$13-SUMIFS($I$8:I67,$E$8:E67,"Car/Van",$A$8:A67,"&gt;="&amp;='Settings &amp; Rates'!$B$3,$A$8:A67,"&lt;="&amp;='Settings &amp; Rates'!$B$4)),0)*='Settings &amp; Rates'!$B$9)/I68,IF(E68="Motorcycle",='Settings &amp; Rates'!$B$10,IF(E68="Bicycle",='Settings &amp; Rates'!$B$11,"")))),"")</f>
        <v/>
      </c>
      <c r="L68" s="6">
        <f>IF(E68="Car/Van",='Settings &amp; Rates'!$B$12*F68,0)</f>
        <v/>
      </c>
      <c r="M68" s="7">
        <f>IFERROR(IF(I68=0,"",IF(E68="Car/Van",  MIN(MAX(='Settings &amp; Rates'!$B$13-SUMIFS($I$8:I67,$E$8:E67,"Car/Van",$A$8:A67,"&gt;="&amp;='Settings &amp; Rates'!$B$3,$A$8:A67,"&lt;="&amp;='Settings &amp; Rates'!$B$4)),I68)*='Settings &amp; Rates'!$B$8 +MAX(I68-MAX(0,='Settings &amp; Rates'!$B$13-SUMIFS($I$8:I67,$E$8:E67,"Car/Van",$A$8:A67,"&gt;="&amp;='Settings &amp; Rates'!$B$3,$A$8:A67,"&lt;="&amp;='Settings &amp; Rates'!$B$4)),0)*='Settings &amp; Rates'!$B$9 +I68*F68*='Settings &amp; Rates'!$B$12,IF(E68="Motorcycle",I68*='Settings &amp; Rates'!$B$10,IF(E68="Bicycle",I68*='Settings &amp; Rates'!$B$11,0)))),"")</f>
        <v/>
      </c>
      <c r="N68" s="6" t="n"/>
    </row>
    <row r="69">
      <c r="A69" s="5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>
        <f>IF(E69&lt;&gt;"Car/Van","",SUMIFS($I$8:I69,$E$8:E69,"Car/Van",$A$8:A69,"&gt;="&amp;='Settings &amp; Rates'!$B$3,$A$8:A69,"&lt;="&amp;='Settings &amp; Rates'!$B$4))</f>
        <v/>
      </c>
      <c r="K69" s="6">
        <f>IFERROR(IF(I69=0,"",IF(E69="Car/Van",  (MIN(MAX(='Settings &amp; Rates'!$B$13-SUMIFS($I$8:I68,$E$8:E68,"Car/Van",$A$8:A68,"&gt;="&amp;='Settings &amp; Rates'!$B$3,$A$8:A68,"&lt;="&amp;='Settings &amp; Rates'!$B$4)),I69)*='Settings &amp; Rates'!$B$8  +MAX(I69-MAX(0,='Settings &amp; Rates'!$B$13-SUMIFS($I$8:I68,$E$8:E68,"Car/Van",$A$8:A68,"&gt;="&amp;='Settings &amp; Rates'!$B$3,$A$8:A68,"&lt;="&amp;='Settings &amp; Rates'!$B$4)),0)*='Settings &amp; Rates'!$B$9)/I69,IF(E69="Motorcycle",='Settings &amp; Rates'!$B$10,IF(E69="Bicycle",='Settings &amp; Rates'!$B$11,"")))),"")</f>
        <v/>
      </c>
      <c r="L69" s="6">
        <f>IF(E69="Car/Van",='Settings &amp; Rates'!$B$12*F69,0)</f>
        <v/>
      </c>
      <c r="M69" s="7">
        <f>IFERROR(IF(I69=0,"",IF(E69="Car/Van",  MIN(MAX(='Settings &amp; Rates'!$B$13-SUMIFS($I$8:I68,$E$8:E68,"Car/Van",$A$8:A68,"&gt;="&amp;='Settings &amp; Rates'!$B$3,$A$8:A68,"&lt;="&amp;='Settings &amp; Rates'!$B$4)),I69)*='Settings &amp; Rates'!$B$8 +MAX(I69-MAX(0,='Settings &amp; Rates'!$B$13-SUMIFS($I$8:I68,$E$8:E68,"Car/Van",$A$8:A68,"&gt;="&amp;='Settings &amp; Rates'!$B$3,$A$8:A68,"&lt;="&amp;='Settings &amp; Rates'!$B$4)),0)*='Settings &amp; Rates'!$B$9 +I69*F69*='Settings &amp; Rates'!$B$12,IF(E69="Motorcycle",I69*='Settings &amp; Rates'!$B$10,IF(E69="Bicycle",I69*='Settings &amp; Rates'!$B$11,0)))),"")</f>
        <v/>
      </c>
      <c r="N69" s="6" t="n"/>
    </row>
    <row r="70">
      <c r="A70" s="5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>
        <f>IF(E70&lt;&gt;"Car/Van","",SUMIFS($I$8:I70,$E$8:E70,"Car/Van",$A$8:A70,"&gt;="&amp;='Settings &amp; Rates'!$B$3,$A$8:A70,"&lt;="&amp;='Settings &amp; Rates'!$B$4))</f>
        <v/>
      </c>
      <c r="K70" s="6">
        <f>IFERROR(IF(I70=0,"",IF(E70="Car/Van",  (MIN(MAX(='Settings &amp; Rates'!$B$13-SUMIFS($I$8:I69,$E$8:E69,"Car/Van",$A$8:A69,"&gt;="&amp;='Settings &amp; Rates'!$B$3,$A$8:A69,"&lt;="&amp;='Settings &amp; Rates'!$B$4)),I70)*='Settings &amp; Rates'!$B$8  +MAX(I70-MAX(0,='Settings &amp; Rates'!$B$13-SUMIFS($I$8:I69,$E$8:E69,"Car/Van",$A$8:A69,"&gt;="&amp;='Settings &amp; Rates'!$B$3,$A$8:A69,"&lt;="&amp;='Settings &amp; Rates'!$B$4)),0)*='Settings &amp; Rates'!$B$9)/I70,IF(E70="Motorcycle",='Settings &amp; Rates'!$B$10,IF(E70="Bicycle",='Settings &amp; Rates'!$B$11,"")))),"")</f>
        <v/>
      </c>
      <c r="L70" s="6">
        <f>IF(E70="Car/Van",='Settings &amp; Rates'!$B$12*F70,0)</f>
        <v/>
      </c>
      <c r="M70" s="7">
        <f>IFERROR(IF(I70=0,"",IF(E70="Car/Van",  MIN(MAX(='Settings &amp; Rates'!$B$13-SUMIFS($I$8:I69,$E$8:E69,"Car/Van",$A$8:A69,"&gt;="&amp;='Settings &amp; Rates'!$B$3,$A$8:A69,"&lt;="&amp;='Settings &amp; Rates'!$B$4)),I70)*='Settings &amp; Rates'!$B$8 +MAX(I70-MAX(0,='Settings &amp; Rates'!$B$13-SUMIFS($I$8:I69,$E$8:E69,"Car/Van",$A$8:A69,"&gt;="&amp;='Settings &amp; Rates'!$B$3,$A$8:A69,"&lt;="&amp;='Settings &amp; Rates'!$B$4)),0)*='Settings &amp; Rates'!$B$9 +I70*F70*='Settings &amp; Rates'!$B$12,IF(E70="Motorcycle",I70*='Settings &amp; Rates'!$B$10,IF(E70="Bicycle",I70*='Settings &amp; Rates'!$B$11,0)))),"")</f>
        <v/>
      </c>
      <c r="N70" s="6" t="n"/>
    </row>
    <row r="71">
      <c r="A71" s="5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>
        <f>IF(E71&lt;&gt;"Car/Van","",SUMIFS($I$8:I71,$E$8:E71,"Car/Van",$A$8:A71,"&gt;="&amp;='Settings &amp; Rates'!$B$3,$A$8:A71,"&lt;="&amp;='Settings &amp; Rates'!$B$4))</f>
        <v/>
      </c>
      <c r="K71" s="6">
        <f>IFERROR(IF(I71=0,"",IF(E71="Car/Van",  (MIN(MAX(='Settings &amp; Rates'!$B$13-SUMIFS($I$8:I70,$E$8:E70,"Car/Van",$A$8:A70,"&gt;="&amp;='Settings &amp; Rates'!$B$3,$A$8:A70,"&lt;="&amp;='Settings &amp; Rates'!$B$4)),I71)*='Settings &amp; Rates'!$B$8  +MAX(I71-MAX(0,='Settings &amp; Rates'!$B$13-SUMIFS($I$8:I70,$E$8:E70,"Car/Van",$A$8:A70,"&gt;="&amp;='Settings &amp; Rates'!$B$3,$A$8:A70,"&lt;="&amp;='Settings &amp; Rates'!$B$4)),0)*='Settings &amp; Rates'!$B$9)/I71,IF(E71="Motorcycle",='Settings &amp; Rates'!$B$10,IF(E71="Bicycle",='Settings &amp; Rates'!$B$11,"")))),"")</f>
        <v/>
      </c>
      <c r="L71" s="6">
        <f>IF(E71="Car/Van",='Settings &amp; Rates'!$B$12*F71,0)</f>
        <v/>
      </c>
      <c r="M71" s="7">
        <f>IFERROR(IF(I71=0,"",IF(E71="Car/Van",  MIN(MAX(='Settings &amp; Rates'!$B$13-SUMIFS($I$8:I70,$E$8:E70,"Car/Van",$A$8:A70,"&gt;="&amp;='Settings &amp; Rates'!$B$3,$A$8:A70,"&lt;="&amp;='Settings &amp; Rates'!$B$4)),I71)*='Settings &amp; Rates'!$B$8 +MAX(I71-MAX(0,='Settings &amp; Rates'!$B$13-SUMIFS($I$8:I70,$E$8:E70,"Car/Van",$A$8:A70,"&gt;="&amp;='Settings &amp; Rates'!$B$3,$A$8:A70,"&lt;="&amp;='Settings &amp; Rates'!$B$4)),0)*='Settings &amp; Rates'!$B$9 +I71*F71*='Settings &amp; Rates'!$B$12,IF(E71="Motorcycle",I71*='Settings &amp; Rates'!$B$10,IF(E71="Bicycle",I71*='Settings &amp; Rates'!$B$11,0)))),"")</f>
        <v/>
      </c>
      <c r="N71" s="6" t="n"/>
    </row>
    <row r="72">
      <c r="A72" s="5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>
        <f>IF(E72&lt;&gt;"Car/Van","",SUMIFS($I$8:I72,$E$8:E72,"Car/Van",$A$8:A72,"&gt;="&amp;='Settings &amp; Rates'!$B$3,$A$8:A72,"&lt;="&amp;='Settings &amp; Rates'!$B$4))</f>
        <v/>
      </c>
      <c r="K72" s="6">
        <f>IFERROR(IF(I72=0,"",IF(E72="Car/Van",  (MIN(MAX(='Settings &amp; Rates'!$B$13-SUMIFS($I$8:I71,$E$8:E71,"Car/Van",$A$8:A71,"&gt;="&amp;='Settings &amp; Rates'!$B$3,$A$8:A71,"&lt;="&amp;='Settings &amp; Rates'!$B$4)),I72)*='Settings &amp; Rates'!$B$8  +MAX(I72-MAX(0,='Settings &amp; Rates'!$B$13-SUMIFS($I$8:I71,$E$8:E71,"Car/Van",$A$8:A71,"&gt;="&amp;='Settings &amp; Rates'!$B$3,$A$8:A71,"&lt;="&amp;='Settings &amp; Rates'!$B$4)),0)*='Settings &amp; Rates'!$B$9)/I72,IF(E72="Motorcycle",='Settings &amp; Rates'!$B$10,IF(E72="Bicycle",='Settings &amp; Rates'!$B$11,"")))),"")</f>
        <v/>
      </c>
      <c r="L72" s="6">
        <f>IF(E72="Car/Van",='Settings &amp; Rates'!$B$12*F72,0)</f>
        <v/>
      </c>
      <c r="M72" s="7">
        <f>IFERROR(IF(I72=0,"",IF(E72="Car/Van",  MIN(MAX(='Settings &amp; Rates'!$B$13-SUMIFS($I$8:I71,$E$8:E71,"Car/Van",$A$8:A71,"&gt;="&amp;='Settings &amp; Rates'!$B$3,$A$8:A71,"&lt;="&amp;='Settings &amp; Rates'!$B$4)),I72)*='Settings &amp; Rates'!$B$8 +MAX(I72-MAX(0,='Settings &amp; Rates'!$B$13-SUMIFS($I$8:I71,$E$8:E71,"Car/Van",$A$8:A71,"&gt;="&amp;='Settings &amp; Rates'!$B$3,$A$8:A71,"&lt;="&amp;='Settings &amp; Rates'!$B$4)),0)*='Settings &amp; Rates'!$B$9 +I72*F72*='Settings &amp; Rates'!$B$12,IF(E72="Motorcycle",I72*='Settings &amp; Rates'!$B$10,IF(E72="Bicycle",I72*='Settings &amp; Rates'!$B$11,0)))),"")</f>
        <v/>
      </c>
      <c r="N72" s="6" t="n"/>
    </row>
    <row r="73">
      <c r="A73" s="5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>
        <f>IF(E73&lt;&gt;"Car/Van","",SUMIFS($I$8:I73,$E$8:E73,"Car/Van",$A$8:A73,"&gt;="&amp;='Settings &amp; Rates'!$B$3,$A$8:A73,"&lt;="&amp;='Settings &amp; Rates'!$B$4))</f>
        <v/>
      </c>
      <c r="K73" s="6">
        <f>IFERROR(IF(I73=0,"",IF(E73="Car/Van",  (MIN(MAX(='Settings &amp; Rates'!$B$13-SUMIFS($I$8:I72,$E$8:E72,"Car/Van",$A$8:A72,"&gt;="&amp;='Settings &amp; Rates'!$B$3,$A$8:A72,"&lt;="&amp;='Settings &amp; Rates'!$B$4)),I73)*='Settings &amp; Rates'!$B$8  +MAX(I73-MAX(0,='Settings &amp; Rates'!$B$13-SUMIFS($I$8:I72,$E$8:E72,"Car/Van",$A$8:A72,"&gt;="&amp;='Settings &amp; Rates'!$B$3,$A$8:A72,"&lt;="&amp;='Settings &amp; Rates'!$B$4)),0)*='Settings &amp; Rates'!$B$9)/I73,IF(E73="Motorcycle",='Settings &amp; Rates'!$B$10,IF(E73="Bicycle",='Settings &amp; Rates'!$B$11,"")))),"")</f>
        <v/>
      </c>
      <c r="L73" s="6">
        <f>IF(E73="Car/Van",='Settings &amp; Rates'!$B$12*F73,0)</f>
        <v/>
      </c>
      <c r="M73" s="7">
        <f>IFERROR(IF(I73=0,"",IF(E73="Car/Van",  MIN(MAX(='Settings &amp; Rates'!$B$13-SUMIFS($I$8:I72,$E$8:E72,"Car/Van",$A$8:A72,"&gt;="&amp;='Settings &amp; Rates'!$B$3,$A$8:A72,"&lt;="&amp;='Settings &amp; Rates'!$B$4)),I73)*='Settings &amp; Rates'!$B$8 +MAX(I73-MAX(0,='Settings &amp; Rates'!$B$13-SUMIFS($I$8:I72,$E$8:E72,"Car/Van",$A$8:A72,"&gt;="&amp;='Settings &amp; Rates'!$B$3,$A$8:A72,"&lt;="&amp;='Settings &amp; Rates'!$B$4)),0)*='Settings &amp; Rates'!$B$9 +I73*F73*='Settings &amp; Rates'!$B$12,IF(E73="Motorcycle",I73*='Settings &amp; Rates'!$B$10,IF(E73="Bicycle",I73*='Settings &amp; Rates'!$B$11,0)))),"")</f>
        <v/>
      </c>
      <c r="N73" s="6" t="n"/>
    </row>
    <row r="74">
      <c r="A74" s="5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>
        <f>IF(E74&lt;&gt;"Car/Van","",SUMIFS($I$8:I74,$E$8:E74,"Car/Van",$A$8:A74,"&gt;="&amp;='Settings &amp; Rates'!$B$3,$A$8:A74,"&lt;="&amp;='Settings &amp; Rates'!$B$4))</f>
        <v/>
      </c>
      <c r="K74" s="6">
        <f>IFERROR(IF(I74=0,"",IF(E74="Car/Van",  (MIN(MAX(='Settings &amp; Rates'!$B$13-SUMIFS($I$8:I73,$E$8:E73,"Car/Van",$A$8:A73,"&gt;="&amp;='Settings &amp; Rates'!$B$3,$A$8:A73,"&lt;="&amp;='Settings &amp; Rates'!$B$4)),I74)*='Settings &amp; Rates'!$B$8  +MAX(I74-MAX(0,='Settings &amp; Rates'!$B$13-SUMIFS($I$8:I73,$E$8:E73,"Car/Van",$A$8:A73,"&gt;="&amp;='Settings &amp; Rates'!$B$3,$A$8:A73,"&lt;="&amp;='Settings &amp; Rates'!$B$4)),0)*='Settings &amp; Rates'!$B$9)/I74,IF(E74="Motorcycle",='Settings &amp; Rates'!$B$10,IF(E74="Bicycle",='Settings &amp; Rates'!$B$11,"")))),"")</f>
        <v/>
      </c>
      <c r="L74" s="6">
        <f>IF(E74="Car/Van",='Settings &amp; Rates'!$B$12*F74,0)</f>
        <v/>
      </c>
      <c r="M74" s="7">
        <f>IFERROR(IF(I74=0,"",IF(E74="Car/Van",  MIN(MAX(='Settings &amp; Rates'!$B$13-SUMIFS($I$8:I73,$E$8:E73,"Car/Van",$A$8:A73,"&gt;="&amp;='Settings &amp; Rates'!$B$3,$A$8:A73,"&lt;="&amp;='Settings &amp; Rates'!$B$4)),I74)*='Settings &amp; Rates'!$B$8 +MAX(I74-MAX(0,='Settings &amp; Rates'!$B$13-SUMIFS($I$8:I73,$E$8:E73,"Car/Van",$A$8:A73,"&gt;="&amp;='Settings &amp; Rates'!$B$3,$A$8:A73,"&lt;="&amp;='Settings &amp; Rates'!$B$4)),0)*='Settings &amp; Rates'!$B$9 +I74*F74*='Settings &amp; Rates'!$B$12,IF(E74="Motorcycle",I74*='Settings &amp; Rates'!$B$10,IF(E74="Bicycle",I74*='Settings &amp; Rates'!$B$11,0)))),"")</f>
        <v/>
      </c>
      <c r="N74" s="6" t="n"/>
    </row>
    <row r="75">
      <c r="A75" s="5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>
        <f>IF(E75&lt;&gt;"Car/Van","",SUMIFS($I$8:I75,$E$8:E75,"Car/Van",$A$8:A75,"&gt;="&amp;='Settings &amp; Rates'!$B$3,$A$8:A75,"&lt;="&amp;='Settings &amp; Rates'!$B$4))</f>
        <v/>
      </c>
      <c r="K75" s="6">
        <f>IFERROR(IF(I75=0,"",IF(E75="Car/Van",  (MIN(MAX(='Settings &amp; Rates'!$B$13-SUMIFS($I$8:I74,$E$8:E74,"Car/Van",$A$8:A74,"&gt;="&amp;='Settings &amp; Rates'!$B$3,$A$8:A74,"&lt;="&amp;='Settings &amp; Rates'!$B$4)),I75)*='Settings &amp; Rates'!$B$8  +MAX(I75-MAX(0,='Settings &amp; Rates'!$B$13-SUMIFS($I$8:I74,$E$8:E74,"Car/Van",$A$8:A74,"&gt;="&amp;='Settings &amp; Rates'!$B$3,$A$8:A74,"&lt;="&amp;='Settings &amp; Rates'!$B$4)),0)*='Settings &amp; Rates'!$B$9)/I75,IF(E75="Motorcycle",='Settings &amp; Rates'!$B$10,IF(E75="Bicycle",='Settings &amp; Rates'!$B$11,"")))),"")</f>
        <v/>
      </c>
      <c r="L75" s="6">
        <f>IF(E75="Car/Van",='Settings &amp; Rates'!$B$12*F75,0)</f>
        <v/>
      </c>
      <c r="M75" s="7">
        <f>IFERROR(IF(I75=0,"",IF(E75="Car/Van",  MIN(MAX(='Settings &amp; Rates'!$B$13-SUMIFS($I$8:I74,$E$8:E74,"Car/Van",$A$8:A74,"&gt;="&amp;='Settings &amp; Rates'!$B$3,$A$8:A74,"&lt;="&amp;='Settings &amp; Rates'!$B$4)),I75)*='Settings &amp; Rates'!$B$8 +MAX(I75-MAX(0,='Settings &amp; Rates'!$B$13-SUMIFS($I$8:I74,$E$8:E74,"Car/Van",$A$8:A74,"&gt;="&amp;='Settings &amp; Rates'!$B$3,$A$8:A74,"&lt;="&amp;='Settings &amp; Rates'!$B$4)),0)*='Settings &amp; Rates'!$B$9 +I75*F75*='Settings &amp; Rates'!$B$12,IF(E75="Motorcycle",I75*='Settings &amp; Rates'!$B$10,IF(E75="Bicycle",I75*='Settings &amp; Rates'!$B$11,0)))),"")</f>
        <v/>
      </c>
      <c r="N75" s="6" t="n"/>
    </row>
    <row r="76">
      <c r="A76" s="5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>
        <f>IF(E76&lt;&gt;"Car/Van","",SUMIFS($I$8:I76,$E$8:E76,"Car/Van",$A$8:A76,"&gt;="&amp;='Settings &amp; Rates'!$B$3,$A$8:A76,"&lt;="&amp;='Settings &amp; Rates'!$B$4))</f>
        <v/>
      </c>
      <c r="K76" s="6">
        <f>IFERROR(IF(I76=0,"",IF(E76="Car/Van",  (MIN(MAX(='Settings &amp; Rates'!$B$13-SUMIFS($I$8:I75,$E$8:E75,"Car/Van",$A$8:A75,"&gt;="&amp;='Settings &amp; Rates'!$B$3,$A$8:A75,"&lt;="&amp;='Settings &amp; Rates'!$B$4)),I76)*='Settings &amp; Rates'!$B$8  +MAX(I76-MAX(0,='Settings &amp; Rates'!$B$13-SUMIFS($I$8:I75,$E$8:E75,"Car/Van",$A$8:A75,"&gt;="&amp;='Settings &amp; Rates'!$B$3,$A$8:A75,"&lt;="&amp;='Settings &amp; Rates'!$B$4)),0)*='Settings &amp; Rates'!$B$9)/I76,IF(E76="Motorcycle",='Settings &amp; Rates'!$B$10,IF(E76="Bicycle",='Settings &amp; Rates'!$B$11,"")))),"")</f>
        <v/>
      </c>
      <c r="L76" s="6">
        <f>IF(E76="Car/Van",='Settings &amp; Rates'!$B$12*F76,0)</f>
        <v/>
      </c>
      <c r="M76" s="7">
        <f>IFERROR(IF(I76=0,"",IF(E76="Car/Van",  MIN(MAX(='Settings &amp; Rates'!$B$13-SUMIFS($I$8:I75,$E$8:E75,"Car/Van",$A$8:A75,"&gt;="&amp;='Settings &amp; Rates'!$B$3,$A$8:A75,"&lt;="&amp;='Settings &amp; Rates'!$B$4)),I76)*='Settings &amp; Rates'!$B$8 +MAX(I76-MAX(0,='Settings &amp; Rates'!$B$13-SUMIFS($I$8:I75,$E$8:E75,"Car/Van",$A$8:A75,"&gt;="&amp;='Settings &amp; Rates'!$B$3,$A$8:A75,"&lt;="&amp;='Settings &amp; Rates'!$B$4)),0)*='Settings &amp; Rates'!$B$9 +I76*F76*='Settings &amp; Rates'!$B$12,IF(E76="Motorcycle",I76*='Settings &amp; Rates'!$B$10,IF(E76="Bicycle",I76*='Settings &amp; Rates'!$B$11,0)))),"")</f>
        <v/>
      </c>
      <c r="N76" s="6" t="n"/>
    </row>
    <row r="77">
      <c r="A77" s="5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>
        <f>IF(E77&lt;&gt;"Car/Van","",SUMIFS($I$8:I77,$E$8:E77,"Car/Van",$A$8:A77,"&gt;="&amp;='Settings &amp; Rates'!$B$3,$A$8:A77,"&lt;="&amp;='Settings &amp; Rates'!$B$4))</f>
        <v/>
      </c>
      <c r="K77" s="6">
        <f>IFERROR(IF(I77=0,"",IF(E77="Car/Van",  (MIN(MAX(='Settings &amp; Rates'!$B$13-SUMIFS($I$8:I76,$E$8:E76,"Car/Van",$A$8:A76,"&gt;="&amp;='Settings &amp; Rates'!$B$3,$A$8:A76,"&lt;="&amp;='Settings &amp; Rates'!$B$4)),I77)*='Settings &amp; Rates'!$B$8  +MAX(I77-MAX(0,='Settings &amp; Rates'!$B$13-SUMIFS($I$8:I76,$E$8:E76,"Car/Van",$A$8:A76,"&gt;="&amp;='Settings &amp; Rates'!$B$3,$A$8:A76,"&lt;="&amp;='Settings &amp; Rates'!$B$4)),0)*='Settings &amp; Rates'!$B$9)/I77,IF(E77="Motorcycle",='Settings &amp; Rates'!$B$10,IF(E77="Bicycle",='Settings &amp; Rates'!$B$11,"")))),"")</f>
        <v/>
      </c>
      <c r="L77" s="6">
        <f>IF(E77="Car/Van",='Settings &amp; Rates'!$B$12*F77,0)</f>
        <v/>
      </c>
      <c r="M77" s="7">
        <f>IFERROR(IF(I77=0,"",IF(E77="Car/Van",  MIN(MAX(='Settings &amp; Rates'!$B$13-SUMIFS($I$8:I76,$E$8:E76,"Car/Van",$A$8:A76,"&gt;="&amp;='Settings &amp; Rates'!$B$3,$A$8:A76,"&lt;="&amp;='Settings &amp; Rates'!$B$4)),I77)*='Settings &amp; Rates'!$B$8 +MAX(I77-MAX(0,='Settings &amp; Rates'!$B$13-SUMIFS($I$8:I76,$E$8:E76,"Car/Van",$A$8:A76,"&gt;="&amp;='Settings &amp; Rates'!$B$3,$A$8:A76,"&lt;="&amp;='Settings &amp; Rates'!$B$4)),0)*='Settings &amp; Rates'!$B$9 +I77*F77*='Settings &amp; Rates'!$B$12,IF(E77="Motorcycle",I77*='Settings &amp; Rates'!$B$10,IF(E77="Bicycle",I77*='Settings &amp; Rates'!$B$11,0)))),"")</f>
        <v/>
      </c>
      <c r="N77" s="6" t="n"/>
    </row>
    <row r="78">
      <c r="A78" s="5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>
        <f>IF(E78&lt;&gt;"Car/Van","",SUMIFS($I$8:I78,$E$8:E78,"Car/Van",$A$8:A78,"&gt;="&amp;='Settings &amp; Rates'!$B$3,$A$8:A78,"&lt;="&amp;='Settings &amp; Rates'!$B$4))</f>
        <v/>
      </c>
      <c r="K78" s="6">
        <f>IFERROR(IF(I78=0,"",IF(E78="Car/Van",  (MIN(MAX(='Settings &amp; Rates'!$B$13-SUMIFS($I$8:I77,$E$8:E77,"Car/Van",$A$8:A77,"&gt;="&amp;='Settings &amp; Rates'!$B$3,$A$8:A77,"&lt;="&amp;='Settings &amp; Rates'!$B$4)),I78)*='Settings &amp; Rates'!$B$8  +MAX(I78-MAX(0,='Settings &amp; Rates'!$B$13-SUMIFS($I$8:I77,$E$8:E77,"Car/Van",$A$8:A77,"&gt;="&amp;='Settings &amp; Rates'!$B$3,$A$8:A77,"&lt;="&amp;='Settings &amp; Rates'!$B$4)),0)*='Settings &amp; Rates'!$B$9)/I78,IF(E78="Motorcycle",='Settings &amp; Rates'!$B$10,IF(E78="Bicycle",='Settings &amp; Rates'!$B$11,"")))),"")</f>
        <v/>
      </c>
      <c r="L78" s="6">
        <f>IF(E78="Car/Van",='Settings &amp; Rates'!$B$12*F78,0)</f>
        <v/>
      </c>
      <c r="M78" s="7">
        <f>IFERROR(IF(I78=0,"",IF(E78="Car/Van",  MIN(MAX(='Settings &amp; Rates'!$B$13-SUMIFS($I$8:I77,$E$8:E77,"Car/Van",$A$8:A77,"&gt;="&amp;='Settings &amp; Rates'!$B$3,$A$8:A77,"&lt;="&amp;='Settings &amp; Rates'!$B$4)),I78)*='Settings &amp; Rates'!$B$8 +MAX(I78-MAX(0,='Settings &amp; Rates'!$B$13-SUMIFS($I$8:I77,$E$8:E77,"Car/Van",$A$8:A77,"&gt;="&amp;='Settings &amp; Rates'!$B$3,$A$8:A77,"&lt;="&amp;='Settings &amp; Rates'!$B$4)),0)*='Settings &amp; Rates'!$B$9 +I78*F78*='Settings &amp; Rates'!$B$12,IF(E78="Motorcycle",I78*='Settings &amp; Rates'!$B$10,IF(E78="Bicycle",I78*='Settings &amp; Rates'!$B$11,0)))),"")</f>
        <v/>
      </c>
      <c r="N78" s="6" t="n"/>
    </row>
    <row r="79">
      <c r="A79" s="5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>
        <f>IF(E79&lt;&gt;"Car/Van","",SUMIFS($I$8:I79,$E$8:E79,"Car/Van",$A$8:A79,"&gt;="&amp;='Settings &amp; Rates'!$B$3,$A$8:A79,"&lt;="&amp;='Settings &amp; Rates'!$B$4))</f>
        <v/>
      </c>
      <c r="K79" s="6">
        <f>IFERROR(IF(I79=0,"",IF(E79="Car/Van",  (MIN(MAX(='Settings &amp; Rates'!$B$13-SUMIFS($I$8:I78,$E$8:E78,"Car/Van",$A$8:A78,"&gt;="&amp;='Settings &amp; Rates'!$B$3,$A$8:A78,"&lt;="&amp;='Settings &amp; Rates'!$B$4)),I79)*='Settings &amp; Rates'!$B$8  +MAX(I79-MAX(0,='Settings &amp; Rates'!$B$13-SUMIFS($I$8:I78,$E$8:E78,"Car/Van",$A$8:A78,"&gt;="&amp;='Settings &amp; Rates'!$B$3,$A$8:A78,"&lt;="&amp;='Settings &amp; Rates'!$B$4)),0)*='Settings &amp; Rates'!$B$9)/I79,IF(E79="Motorcycle",='Settings &amp; Rates'!$B$10,IF(E79="Bicycle",='Settings &amp; Rates'!$B$11,"")))),"")</f>
        <v/>
      </c>
      <c r="L79" s="6">
        <f>IF(E79="Car/Van",='Settings &amp; Rates'!$B$12*F79,0)</f>
        <v/>
      </c>
      <c r="M79" s="7">
        <f>IFERROR(IF(I79=0,"",IF(E79="Car/Van",  MIN(MAX(='Settings &amp; Rates'!$B$13-SUMIFS($I$8:I78,$E$8:E78,"Car/Van",$A$8:A78,"&gt;="&amp;='Settings &amp; Rates'!$B$3,$A$8:A78,"&lt;="&amp;='Settings &amp; Rates'!$B$4)),I79)*='Settings &amp; Rates'!$B$8 +MAX(I79-MAX(0,='Settings &amp; Rates'!$B$13-SUMIFS($I$8:I78,$E$8:E78,"Car/Van",$A$8:A78,"&gt;="&amp;='Settings &amp; Rates'!$B$3,$A$8:A78,"&lt;="&amp;='Settings &amp; Rates'!$B$4)),0)*='Settings &amp; Rates'!$B$9 +I79*F79*='Settings &amp; Rates'!$B$12,IF(E79="Motorcycle",I79*='Settings &amp; Rates'!$B$10,IF(E79="Bicycle",I79*='Settings &amp; Rates'!$B$11,0)))),"")</f>
        <v/>
      </c>
      <c r="N79" s="6" t="n"/>
    </row>
    <row r="80">
      <c r="A80" s="5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>
        <f>IF(E80&lt;&gt;"Car/Van","",SUMIFS($I$8:I80,$E$8:E80,"Car/Van",$A$8:A80,"&gt;="&amp;='Settings &amp; Rates'!$B$3,$A$8:A80,"&lt;="&amp;='Settings &amp; Rates'!$B$4))</f>
        <v/>
      </c>
      <c r="K80" s="6">
        <f>IFERROR(IF(I80=0,"",IF(E80="Car/Van",  (MIN(MAX(='Settings &amp; Rates'!$B$13-SUMIFS($I$8:I79,$E$8:E79,"Car/Van",$A$8:A79,"&gt;="&amp;='Settings &amp; Rates'!$B$3,$A$8:A79,"&lt;="&amp;='Settings &amp; Rates'!$B$4)),I80)*='Settings &amp; Rates'!$B$8  +MAX(I80-MAX(0,='Settings &amp; Rates'!$B$13-SUMIFS($I$8:I79,$E$8:E79,"Car/Van",$A$8:A79,"&gt;="&amp;='Settings &amp; Rates'!$B$3,$A$8:A79,"&lt;="&amp;='Settings &amp; Rates'!$B$4)),0)*='Settings &amp; Rates'!$B$9)/I80,IF(E80="Motorcycle",='Settings &amp; Rates'!$B$10,IF(E80="Bicycle",='Settings &amp; Rates'!$B$11,"")))),"")</f>
        <v/>
      </c>
      <c r="L80" s="6">
        <f>IF(E80="Car/Van",='Settings &amp; Rates'!$B$12*F80,0)</f>
        <v/>
      </c>
      <c r="M80" s="7">
        <f>IFERROR(IF(I80=0,"",IF(E80="Car/Van",  MIN(MAX(='Settings &amp; Rates'!$B$13-SUMIFS($I$8:I79,$E$8:E79,"Car/Van",$A$8:A79,"&gt;="&amp;='Settings &amp; Rates'!$B$3,$A$8:A79,"&lt;="&amp;='Settings &amp; Rates'!$B$4)),I80)*='Settings &amp; Rates'!$B$8 +MAX(I80-MAX(0,='Settings &amp; Rates'!$B$13-SUMIFS($I$8:I79,$E$8:E79,"Car/Van",$A$8:A79,"&gt;="&amp;='Settings &amp; Rates'!$B$3,$A$8:A79,"&lt;="&amp;='Settings &amp; Rates'!$B$4)),0)*='Settings &amp; Rates'!$B$9 +I80*F80*='Settings &amp; Rates'!$B$12,IF(E80="Motorcycle",I80*='Settings &amp; Rates'!$B$10,IF(E80="Bicycle",I80*='Settings &amp; Rates'!$B$11,0)))),"")</f>
        <v/>
      </c>
      <c r="N80" s="6" t="n"/>
    </row>
    <row r="81">
      <c r="A81" s="5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>
        <f>IF(E81&lt;&gt;"Car/Van","",SUMIFS($I$8:I81,$E$8:E81,"Car/Van",$A$8:A81,"&gt;="&amp;='Settings &amp; Rates'!$B$3,$A$8:A81,"&lt;="&amp;='Settings &amp; Rates'!$B$4))</f>
        <v/>
      </c>
      <c r="K81" s="6">
        <f>IFERROR(IF(I81=0,"",IF(E81="Car/Van",  (MIN(MAX(='Settings &amp; Rates'!$B$13-SUMIFS($I$8:I80,$E$8:E80,"Car/Van",$A$8:A80,"&gt;="&amp;='Settings &amp; Rates'!$B$3,$A$8:A80,"&lt;="&amp;='Settings &amp; Rates'!$B$4)),I81)*='Settings &amp; Rates'!$B$8  +MAX(I81-MAX(0,='Settings &amp; Rates'!$B$13-SUMIFS($I$8:I80,$E$8:E80,"Car/Van",$A$8:A80,"&gt;="&amp;='Settings &amp; Rates'!$B$3,$A$8:A80,"&lt;="&amp;='Settings &amp; Rates'!$B$4)),0)*='Settings &amp; Rates'!$B$9)/I81,IF(E81="Motorcycle",='Settings &amp; Rates'!$B$10,IF(E81="Bicycle",='Settings &amp; Rates'!$B$11,"")))),"")</f>
        <v/>
      </c>
      <c r="L81" s="6">
        <f>IF(E81="Car/Van",='Settings &amp; Rates'!$B$12*F81,0)</f>
        <v/>
      </c>
      <c r="M81" s="7">
        <f>IFERROR(IF(I81=0,"",IF(E81="Car/Van",  MIN(MAX(='Settings &amp; Rates'!$B$13-SUMIFS($I$8:I80,$E$8:E80,"Car/Van",$A$8:A80,"&gt;="&amp;='Settings &amp; Rates'!$B$3,$A$8:A80,"&lt;="&amp;='Settings &amp; Rates'!$B$4)),I81)*='Settings &amp; Rates'!$B$8 +MAX(I81-MAX(0,='Settings &amp; Rates'!$B$13-SUMIFS($I$8:I80,$E$8:E80,"Car/Van",$A$8:A80,"&gt;="&amp;='Settings &amp; Rates'!$B$3,$A$8:A80,"&lt;="&amp;='Settings &amp; Rates'!$B$4)),0)*='Settings &amp; Rates'!$B$9 +I81*F81*='Settings &amp; Rates'!$B$12,IF(E81="Motorcycle",I81*='Settings &amp; Rates'!$B$10,IF(E81="Bicycle",I81*='Settings &amp; Rates'!$B$11,0)))),"")</f>
        <v/>
      </c>
      <c r="N81" s="6" t="n"/>
    </row>
    <row r="82">
      <c r="A82" s="5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>
        <f>IF(E82&lt;&gt;"Car/Van","",SUMIFS($I$8:I82,$E$8:E82,"Car/Van",$A$8:A82,"&gt;="&amp;='Settings &amp; Rates'!$B$3,$A$8:A82,"&lt;="&amp;='Settings &amp; Rates'!$B$4))</f>
        <v/>
      </c>
      <c r="K82" s="6">
        <f>IFERROR(IF(I82=0,"",IF(E82="Car/Van",  (MIN(MAX(='Settings &amp; Rates'!$B$13-SUMIFS($I$8:I81,$E$8:E81,"Car/Van",$A$8:A81,"&gt;="&amp;='Settings &amp; Rates'!$B$3,$A$8:A81,"&lt;="&amp;='Settings &amp; Rates'!$B$4)),I82)*='Settings &amp; Rates'!$B$8  +MAX(I82-MAX(0,='Settings &amp; Rates'!$B$13-SUMIFS($I$8:I81,$E$8:E81,"Car/Van",$A$8:A81,"&gt;="&amp;='Settings &amp; Rates'!$B$3,$A$8:A81,"&lt;="&amp;='Settings &amp; Rates'!$B$4)),0)*='Settings &amp; Rates'!$B$9)/I82,IF(E82="Motorcycle",='Settings &amp; Rates'!$B$10,IF(E82="Bicycle",='Settings &amp; Rates'!$B$11,"")))),"")</f>
        <v/>
      </c>
      <c r="L82" s="6">
        <f>IF(E82="Car/Van",='Settings &amp; Rates'!$B$12*F82,0)</f>
        <v/>
      </c>
      <c r="M82" s="7">
        <f>IFERROR(IF(I82=0,"",IF(E82="Car/Van",  MIN(MAX(='Settings &amp; Rates'!$B$13-SUMIFS($I$8:I81,$E$8:E81,"Car/Van",$A$8:A81,"&gt;="&amp;='Settings &amp; Rates'!$B$3,$A$8:A81,"&lt;="&amp;='Settings &amp; Rates'!$B$4)),I82)*='Settings &amp; Rates'!$B$8 +MAX(I82-MAX(0,='Settings &amp; Rates'!$B$13-SUMIFS($I$8:I81,$E$8:E81,"Car/Van",$A$8:A81,"&gt;="&amp;='Settings &amp; Rates'!$B$3,$A$8:A81,"&lt;="&amp;='Settings &amp; Rates'!$B$4)),0)*='Settings &amp; Rates'!$B$9 +I82*F82*='Settings &amp; Rates'!$B$12,IF(E82="Motorcycle",I82*='Settings &amp; Rates'!$B$10,IF(E82="Bicycle",I82*='Settings &amp; Rates'!$B$11,0)))),"")</f>
        <v/>
      </c>
      <c r="N82" s="6" t="n"/>
    </row>
    <row r="83">
      <c r="A83" s="5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>
        <f>IF(E83&lt;&gt;"Car/Van","",SUMIFS($I$8:I83,$E$8:E83,"Car/Van",$A$8:A83,"&gt;="&amp;='Settings &amp; Rates'!$B$3,$A$8:A83,"&lt;="&amp;='Settings &amp; Rates'!$B$4))</f>
        <v/>
      </c>
      <c r="K83" s="6">
        <f>IFERROR(IF(I83=0,"",IF(E83="Car/Van",  (MIN(MAX(='Settings &amp; Rates'!$B$13-SUMIFS($I$8:I82,$E$8:E82,"Car/Van",$A$8:A82,"&gt;="&amp;='Settings &amp; Rates'!$B$3,$A$8:A82,"&lt;="&amp;='Settings &amp; Rates'!$B$4)),I83)*='Settings &amp; Rates'!$B$8  +MAX(I83-MAX(0,='Settings &amp; Rates'!$B$13-SUMIFS($I$8:I82,$E$8:E82,"Car/Van",$A$8:A82,"&gt;="&amp;='Settings &amp; Rates'!$B$3,$A$8:A82,"&lt;="&amp;='Settings &amp; Rates'!$B$4)),0)*='Settings &amp; Rates'!$B$9)/I83,IF(E83="Motorcycle",='Settings &amp; Rates'!$B$10,IF(E83="Bicycle",='Settings &amp; Rates'!$B$11,"")))),"")</f>
        <v/>
      </c>
      <c r="L83" s="6">
        <f>IF(E83="Car/Van",='Settings &amp; Rates'!$B$12*F83,0)</f>
        <v/>
      </c>
      <c r="M83" s="7">
        <f>IFERROR(IF(I83=0,"",IF(E83="Car/Van",  MIN(MAX(='Settings &amp; Rates'!$B$13-SUMIFS($I$8:I82,$E$8:E82,"Car/Van",$A$8:A82,"&gt;="&amp;='Settings &amp; Rates'!$B$3,$A$8:A82,"&lt;="&amp;='Settings &amp; Rates'!$B$4)),I83)*='Settings &amp; Rates'!$B$8 +MAX(I83-MAX(0,='Settings &amp; Rates'!$B$13-SUMIFS($I$8:I82,$E$8:E82,"Car/Van",$A$8:A82,"&gt;="&amp;='Settings &amp; Rates'!$B$3,$A$8:A82,"&lt;="&amp;='Settings &amp; Rates'!$B$4)),0)*='Settings &amp; Rates'!$B$9 +I83*F83*='Settings &amp; Rates'!$B$12,IF(E83="Motorcycle",I83*='Settings &amp; Rates'!$B$10,IF(E83="Bicycle",I83*='Settings &amp; Rates'!$B$11,0)))),"")</f>
        <v/>
      </c>
      <c r="N83" s="6" t="n"/>
    </row>
    <row r="84">
      <c r="A84" s="5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>
        <f>IF(E84&lt;&gt;"Car/Van","",SUMIFS($I$8:I84,$E$8:E84,"Car/Van",$A$8:A84,"&gt;="&amp;='Settings &amp; Rates'!$B$3,$A$8:A84,"&lt;="&amp;='Settings &amp; Rates'!$B$4))</f>
        <v/>
      </c>
      <c r="K84" s="6">
        <f>IFERROR(IF(I84=0,"",IF(E84="Car/Van",  (MIN(MAX(='Settings &amp; Rates'!$B$13-SUMIFS($I$8:I83,$E$8:E83,"Car/Van",$A$8:A83,"&gt;="&amp;='Settings &amp; Rates'!$B$3,$A$8:A83,"&lt;="&amp;='Settings &amp; Rates'!$B$4)),I84)*='Settings &amp; Rates'!$B$8  +MAX(I84-MAX(0,='Settings &amp; Rates'!$B$13-SUMIFS($I$8:I83,$E$8:E83,"Car/Van",$A$8:A83,"&gt;="&amp;='Settings &amp; Rates'!$B$3,$A$8:A83,"&lt;="&amp;='Settings &amp; Rates'!$B$4)),0)*='Settings &amp; Rates'!$B$9)/I84,IF(E84="Motorcycle",='Settings &amp; Rates'!$B$10,IF(E84="Bicycle",='Settings &amp; Rates'!$B$11,"")))),"")</f>
        <v/>
      </c>
      <c r="L84" s="6">
        <f>IF(E84="Car/Van",='Settings &amp; Rates'!$B$12*F84,0)</f>
        <v/>
      </c>
      <c r="M84" s="7">
        <f>IFERROR(IF(I84=0,"",IF(E84="Car/Van",  MIN(MAX(='Settings &amp; Rates'!$B$13-SUMIFS($I$8:I83,$E$8:E83,"Car/Van",$A$8:A83,"&gt;="&amp;='Settings &amp; Rates'!$B$3,$A$8:A83,"&lt;="&amp;='Settings &amp; Rates'!$B$4)),I84)*='Settings &amp; Rates'!$B$8 +MAX(I84-MAX(0,='Settings &amp; Rates'!$B$13-SUMIFS($I$8:I83,$E$8:E83,"Car/Van",$A$8:A83,"&gt;="&amp;='Settings &amp; Rates'!$B$3,$A$8:A83,"&lt;="&amp;='Settings &amp; Rates'!$B$4)),0)*='Settings &amp; Rates'!$B$9 +I84*F84*='Settings &amp; Rates'!$B$12,IF(E84="Motorcycle",I84*='Settings &amp; Rates'!$B$10,IF(E84="Bicycle",I84*='Settings &amp; Rates'!$B$11,0)))),"")</f>
        <v/>
      </c>
      <c r="N84" s="6" t="n"/>
    </row>
    <row r="85">
      <c r="A85" s="5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>
        <f>IF(E85&lt;&gt;"Car/Van","",SUMIFS($I$8:I85,$E$8:E85,"Car/Van",$A$8:A85,"&gt;="&amp;='Settings &amp; Rates'!$B$3,$A$8:A85,"&lt;="&amp;='Settings &amp; Rates'!$B$4))</f>
        <v/>
      </c>
      <c r="K85" s="6">
        <f>IFERROR(IF(I85=0,"",IF(E85="Car/Van",  (MIN(MAX(='Settings &amp; Rates'!$B$13-SUMIFS($I$8:I84,$E$8:E84,"Car/Van",$A$8:A84,"&gt;="&amp;='Settings &amp; Rates'!$B$3,$A$8:A84,"&lt;="&amp;='Settings &amp; Rates'!$B$4)),I85)*='Settings &amp; Rates'!$B$8  +MAX(I85-MAX(0,='Settings &amp; Rates'!$B$13-SUMIFS($I$8:I84,$E$8:E84,"Car/Van",$A$8:A84,"&gt;="&amp;='Settings &amp; Rates'!$B$3,$A$8:A84,"&lt;="&amp;='Settings &amp; Rates'!$B$4)),0)*='Settings &amp; Rates'!$B$9)/I85,IF(E85="Motorcycle",='Settings &amp; Rates'!$B$10,IF(E85="Bicycle",='Settings &amp; Rates'!$B$11,"")))),"")</f>
        <v/>
      </c>
      <c r="L85" s="6">
        <f>IF(E85="Car/Van",='Settings &amp; Rates'!$B$12*F85,0)</f>
        <v/>
      </c>
      <c r="M85" s="7">
        <f>IFERROR(IF(I85=0,"",IF(E85="Car/Van",  MIN(MAX(='Settings &amp; Rates'!$B$13-SUMIFS($I$8:I84,$E$8:E84,"Car/Van",$A$8:A84,"&gt;="&amp;='Settings &amp; Rates'!$B$3,$A$8:A84,"&lt;="&amp;='Settings &amp; Rates'!$B$4)),I85)*='Settings &amp; Rates'!$B$8 +MAX(I85-MAX(0,='Settings &amp; Rates'!$B$13-SUMIFS($I$8:I84,$E$8:E84,"Car/Van",$A$8:A84,"&gt;="&amp;='Settings &amp; Rates'!$B$3,$A$8:A84,"&lt;="&amp;='Settings &amp; Rates'!$B$4)),0)*='Settings &amp; Rates'!$B$9 +I85*F85*='Settings &amp; Rates'!$B$12,IF(E85="Motorcycle",I85*='Settings &amp; Rates'!$B$10,IF(E85="Bicycle",I85*='Settings &amp; Rates'!$B$11,0)))),"")</f>
        <v/>
      </c>
      <c r="N85" s="6" t="n"/>
    </row>
    <row r="86">
      <c r="A86" s="5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>
        <f>IF(E86&lt;&gt;"Car/Van","",SUMIFS($I$8:I86,$E$8:E86,"Car/Van",$A$8:A86,"&gt;="&amp;='Settings &amp; Rates'!$B$3,$A$8:A86,"&lt;="&amp;='Settings &amp; Rates'!$B$4))</f>
        <v/>
      </c>
      <c r="K86" s="6">
        <f>IFERROR(IF(I86=0,"",IF(E86="Car/Van",  (MIN(MAX(='Settings &amp; Rates'!$B$13-SUMIFS($I$8:I85,$E$8:E85,"Car/Van",$A$8:A85,"&gt;="&amp;='Settings &amp; Rates'!$B$3,$A$8:A85,"&lt;="&amp;='Settings &amp; Rates'!$B$4)),I86)*='Settings &amp; Rates'!$B$8  +MAX(I86-MAX(0,='Settings &amp; Rates'!$B$13-SUMIFS($I$8:I85,$E$8:E85,"Car/Van",$A$8:A85,"&gt;="&amp;='Settings &amp; Rates'!$B$3,$A$8:A85,"&lt;="&amp;='Settings &amp; Rates'!$B$4)),0)*='Settings &amp; Rates'!$B$9)/I86,IF(E86="Motorcycle",='Settings &amp; Rates'!$B$10,IF(E86="Bicycle",='Settings &amp; Rates'!$B$11,"")))),"")</f>
        <v/>
      </c>
      <c r="L86" s="6">
        <f>IF(E86="Car/Van",='Settings &amp; Rates'!$B$12*F86,0)</f>
        <v/>
      </c>
      <c r="M86" s="7">
        <f>IFERROR(IF(I86=0,"",IF(E86="Car/Van",  MIN(MAX(='Settings &amp; Rates'!$B$13-SUMIFS($I$8:I85,$E$8:E85,"Car/Van",$A$8:A85,"&gt;="&amp;='Settings &amp; Rates'!$B$3,$A$8:A85,"&lt;="&amp;='Settings &amp; Rates'!$B$4)),I86)*='Settings &amp; Rates'!$B$8 +MAX(I86-MAX(0,='Settings &amp; Rates'!$B$13-SUMIFS($I$8:I85,$E$8:E85,"Car/Van",$A$8:A85,"&gt;="&amp;='Settings &amp; Rates'!$B$3,$A$8:A85,"&lt;="&amp;='Settings &amp; Rates'!$B$4)),0)*='Settings &amp; Rates'!$B$9 +I86*F86*='Settings &amp; Rates'!$B$12,IF(E86="Motorcycle",I86*='Settings &amp; Rates'!$B$10,IF(E86="Bicycle",I86*='Settings &amp; Rates'!$B$11,0)))),"")</f>
        <v/>
      </c>
      <c r="N86" s="6" t="n"/>
    </row>
    <row r="87">
      <c r="A87" s="5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>
        <f>IF(E87&lt;&gt;"Car/Van","",SUMIFS($I$8:I87,$E$8:E87,"Car/Van",$A$8:A87,"&gt;="&amp;='Settings &amp; Rates'!$B$3,$A$8:A87,"&lt;="&amp;='Settings &amp; Rates'!$B$4))</f>
        <v/>
      </c>
      <c r="K87" s="6">
        <f>IFERROR(IF(I87=0,"",IF(E87="Car/Van",  (MIN(MAX(='Settings &amp; Rates'!$B$13-SUMIFS($I$8:I86,$E$8:E86,"Car/Van",$A$8:A86,"&gt;="&amp;='Settings &amp; Rates'!$B$3,$A$8:A86,"&lt;="&amp;='Settings &amp; Rates'!$B$4)),I87)*='Settings &amp; Rates'!$B$8  +MAX(I87-MAX(0,='Settings &amp; Rates'!$B$13-SUMIFS($I$8:I86,$E$8:E86,"Car/Van",$A$8:A86,"&gt;="&amp;='Settings &amp; Rates'!$B$3,$A$8:A86,"&lt;="&amp;='Settings &amp; Rates'!$B$4)),0)*='Settings &amp; Rates'!$B$9)/I87,IF(E87="Motorcycle",='Settings &amp; Rates'!$B$10,IF(E87="Bicycle",='Settings &amp; Rates'!$B$11,"")))),"")</f>
        <v/>
      </c>
      <c r="L87" s="6">
        <f>IF(E87="Car/Van",='Settings &amp; Rates'!$B$12*F87,0)</f>
        <v/>
      </c>
      <c r="M87" s="7">
        <f>IFERROR(IF(I87=0,"",IF(E87="Car/Van",  MIN(MAX(='Settings &amp; Rates'!$B$13-SUMIFS($I$8:I86,$E$8:E86,"Car/Van",$A$8:A86,"&gt;="&amp;='Settings &amp; Rates'!$B$3,$A$8:A86,"&lt;="&amp;='Settings &amp; Rates'!$B$4)),I87)*='Settings &amp; Rates'!$B$8 +MAX(I87-MAX(0,='Settings &amp; Rates'!$B$13-SUMIFS($I$8:I86,$E$8:E86,"Car/Van",$A$8:A86,"&gt;="&amp;='Settings &amp; Rates'!$B$3,$A$8:A86,"&lt;="&amp;='Settings &amp; Rates'!$B$4)),0)*='Settings &amp; Rates'!$B$9 +I87*F87*='Settings &amp; Rates'!$B$12,IF(E87="Motorcycle",I87*='Settings &amp; Rates'!$B$10,IF(E87="Bicycle",I87*='Settings &amp; Rates'!$B$11,0)))),"")</f>
        <v/>
      </c>
      <c r="N87" s="6" t="n"/>
    </row>
    <row r="88">
      <c r="A88" s="5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>
        <f>IF(E88&lt;&gt;"Car/Van","",SUMIFS($I$8:I88,$E$8:E88,"Car/Van",$A$8:A88,"&gt;="&amp;='Settings &amp; Rates'!$B$3,$A$8:A88,"&lt;="&amp;='Settings &amp; Rates'!$B$4))</f>
        <v/>
      </c>
      <c r="K88" s="6">
        <f>IFERROR(IF(I88=0,"",IF(E88="Car/Van",  (MIN(MAX(='Settings &amp; Rates'!$B$13-SUMIFS($I$8:I87,$E$8:E87,"Car/Van",$A$8:A87,"&gt;="&amp;='Settings &amp; Rates'!$B$3,$A$8:A87,"&lt;="&amp;='Settings &amp; Rates'!$B$4)),I88)*='Settings &amp; Rates'!$B$8  +MAX(I88-MAX(0,='Settings &amp; Rates'!$B$13-SUMIFS($I$8:I87,$E$8:E87,"Car/Van",$A$8:A87,"&gt;="&amp;='Settings &amp; Rates'!$B$3,$A$8:A87,"&lt;="&amp;='Settings &amp; Rates'!$B$4)),0)*='Settings &amp; Rates'!$B$9)/I88,IF(E88="Motorcycle",='Settings &amp; Rates'!$B$10,IF(E88="Bicycle",='Settings &amp; Rates'!$B$11,"")))),"")</f>
        <v/>
      </c>
      <c r="L88" s="6">
        <f>IF(E88="Car/Van",='Settings &amp; Rates'!$B$12*F88,0)</f>
        <v/>
      </c>
      <c r="M88" s="7">
        <f>IFERROR(IF(I88=0,"",IF(E88="Car/Van",  MIN(MAX(='Settings &amp; Rates'!$B$13-SUMIFS($I$8:I87,$E$8:E87,"Car/Van",$A$8:A87,"&gt;="&amp;='Settings &amp; Rates'!$B$3,$A$8:A87,"&lt;="&amp;='Settings &amp; Rates'!$B$4)),I88)*='Settings &amp; Rates'!$B$8 +MAX(I88-MAX(0,='Settings &amp; Rates'!$B$13-SUMIFS($I$8:I87,$E$8:E87,"Car/Van",$A$8:A87,"&gt;="&amp;='Settings &amp; Rates'!$B$3,$A$8:A87,"&lt;="&amp;='Settings &amp; Rates'!$B$4)),0)*='Settings &amp; Rates'!$B$9 +I88*F88*='Settings &amp; Rates'!$B$12,IF(E88="Motorcycle",I88*='Settings &amp; Rates'!$B$10,IF(E88="Bicycle",I88*='Settings &amp; Rates'!$B$11,0)))),"")</f>
        <v/>
      </c>
      <c r="N88" s="6" t="n"/>
    </row>
    <row r="89">
      <c r="A89" s="5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>
        <f>IF(E89&lt;&gt;"Car/Van","",SUMIFS($I$8:I89,$E$8:E89,"Car/Van",$A$8:A89,"&gt;="&amp;='Settings &amp; Rates'!$B$3,$A$8:A89,"&lt;="&amp;='Settings &amp; Rates'!$B$4))</f>
        <v/>
      </c>
      <c r="K89" s="6">
        <f>IFERROR(IF(I89=0,"",IF(E89="Car/Van",  (MIN(MAX(='Settings &amp; Rates'!$B$13-SUMIFS($I$8:I88,$E$8:E88,"Car/Van",$A$8:A88,"&gt;="&amp;='Settings &amp; Rates'!$B$3,$A$8:A88,"&lt;="&amp;='Settings &amp; Rates'!$B$4)),I89)*='Settings &amp; Rates'!$B$8  +MAX(I89-MAX(0,='Settings &amp; Rates'!$B$13-SUMIFS($I$8:I88,$E$8:E88,"Car/Van",$A$8:A88,"&gt;="&amp;='Settings &amp; Rates'!$B$3,$A$8:A88,"&lt;="&amp;='Settings &amp; Rates'!$B$4)),0)*='Settings &amp; Rates'!$B$9)/I89,IF(E89="Motorcycle",='Settings &amp; Rates'!$B$10,IF(E89="Bicycle",='Settings &amp; Rates'!$B$11,"")))),"")</f>
        <v/>
      </c>
      <c r="L89" s="6">
        <f>IF(E89="Car/Van",='Settings &amp; Rates'!$B$12*F89,0)</f>
        <v/>
      </c>
      <c r="M89" s="7">
        <f>IFERROR(IF(I89=0,"",IF(E89="Car/Van",  MIN(MAX(='Settings &amp; Rates'!$B$13-SUMIFS($I$8:I88,$E$8:E88,"Car/Van",$A$8:A88,"&gt;="&amp;='Settings &amp; Rates'!$B$3,$A$8:A88,"&lt;="&amp;='Settings &amp; Rates'!$B$4)),I89)*='Settings &amp; Rates'!$B$8 +MAX(I89-MAX(0,='Settings &amp; Rates'!$B$13-SUMIFS($I$8:I88,$E$8:E88,"Car/Van",$A$8:A88,"&gt;="&amp;='Settings &amp; Rates'!$B$3,$A$8:A88,"&lt;="&amp;='Settings &amp; Rates'!$B$4)),0)*='Settings &amp; Rates'!$B$9 +I89*F89*='Settings &amp; Rates'!$B$12,IF(E89="Motorcycle",I89*='Settings &amp; Rates'!$B$10,IF(E89="Bicycle",I89*='Settings &amp; Rates'!$B$11,0)))),"")</f>
        <v/>
      </c>
      <c r="N89" s="6" t="n"/>
    </row>
    <row r="90">
      <c r="A90" s="5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>
        <f>IF(E90&lt;&gt;"Car/Van","",SUMIFS($I$8:I90,$E$8:E90,"Car/Van",$A$8:A90,"&gt;="&amp;='Settings &amp; Rates'!$B$3,$A$8:A90,"&lt;="&amp;='Settings &amp; Rates'!$B$4))</f>
        <v/>
      </c>
      <c r="K90" s="6">
        <f>IFERROR(IF(I90=0,"",IF(E90="Car/Van",  (MIN(MAX(='Settings &amp; Rates'!$B$13-SUMIFS($I$8:I89,$E$8:E89,"Car/Van",$A$8:A89,"&gt;="&amp;='Settings &amp; Rates'!$B$3,$A$8:A89,"&lt;="&amp;='Settings &amp; Rates'!$B$4)),I90)*='Settings &amp; Rates'!$B$8  +MAX(I90-MAX(0,='Settings &amp; Rates'!$B$13-SUMIFS($I$8:I89,$E$8:E89,"Car/Van",$A$8:A89,"&gt;="&amp;='Settings &amp; Rates'!$B$3,$A$8:A89,"&lt;="&amp;='Settings &amp; Rates'!$B$4)),0)*='Settings &amp; Rates'!$B$9)/I90,IF(E90="Motorcycle",='Settings &amp; Rates'!$B$10,IF(E90="Bicycle",='Settings &amp; Rates'!$B$11,"")))),"")</f>
        <v/>
      </c>
      <c r="L90" s="6">
        <f>IF(E90="Car/Van",='Settings &amp; Rates'!$B$12*F90,0)</f>
        <v/>
      </c>
      <c r="M90" s="7">
        <f>IFERROR(IF(I90=0,"",IF(E90="Car/Van",  MIN(MAX(='Settings &amp; Rates'!$B$13-SUMIFS($I$8:I89,$E$8:E89,"Car/Van",$A$8:A89,"&gt;="&amp;='Settings &amp; Rates'!$B$3,$A$8:A89,"&lt;="&amp;='Settings &amp; Rates'!$B$4)),I90)*='Settings &amp; Rates'!$B$8 +MAX(I90-MAX(0,='Settings &amp; Rates'!$B$13-SUMIFS($I$8:I89,$E$8:E89,"Car/Van",$A$8:A89,"&gt;="&amp;='Settings &amp; Rates'!$B$3,$A$8:A89,"&lt;="&amp;='Settings &amp; Rates'!$B$4)),0)*='Settings &amp; Rates'!$B$9 +I90*F90*='Settings &amp; Rates'!$B$12,IF(E90="Motorcycle",I90*='Settings &amp; Rates'!$B$10,IF(E90="Bicycle",I90*='Settings &amp; Rates'!$B$11,0)))),"")</f>
        <v/>
      </c>
      <c r="N90" s="6" t="n"/>
    </row>
    <row r="91">
      <c r="A91" s="5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>
        <f>IF(E91&lt;&gt;"Car/Van","",SUMIFS($I$8:I91,$E$8:E91,"Car/Van",$A$8:A91,"&gt;="&amp;='Settings &amp; Rates'!$B$3,$A$8:A91,"&lt;="&amp;='Settings &amp; Rates'!$B$4))</f>
        <v/>
      </c>
      <c r="K91" s="6">
        <f>IFERROR(IF(I91=0,"",IF(E91="Car/Van",  (MIN(MAX(='Settings &amp; Rates'!$B$13-SUMIFS($I$8:I90,$E$8:E90,"Car/Van",$A$8:A90,"&gt;="&amp;='Settings &amp; Rates'!$B$3,$A$8:A90,"&lt;="&amp;='Settings &amp; Rates'!$B$4)),I91)*='Settings &amp; Rates'!$B$8  +MAX(I91-MAX(0,='Settings &amp; Rates'!$B$13-SUMIFS($I$8:I90,$E$8:E90,"Car/Van",$A$8:A90,"&gt;="&amp;='Settings &amp; Rates'!$B$3,$A$8:A90,"&lt;="&amp;='Settings &amp; Rates'!$B$4)),0)*='Settings &amp; Rates'!$B$9)/I91,IF(E91="Motorcycle",='Settings &amp; Rates'!$B$10,IF(E91="Bicycle",='Settings &amp; Rates'!$B$11,"")))),"")</f>
        <v/>
      </c>
      <c r="L91" s="6">
        <f>IF(E91="Car/Van",='Settings &amp; Rates'!$B$12*F91,0)</f>
        <v/>
      </c>
      <c r="M91" s="7">
        <f>IFERROR(IF(I91=0,"",IF(E91="Car/Van",  MIN(MAX(='Settings &amp; Rates'!$B$13-SUMIFS($I$8:I90,$E$8:E90,"Car/Van",$A$8:A90,"&gt;="&amp;='Settings &amp; Rates'!$B$3,$A$8:A90,"&lt;="&amp;='Settings &amp; Rates'!$B$4)),I91)*='Settings &amp; Rates'!$B$8 +MAX(I91-MAX(0,='Settings &amp; Rates'!$B$13-SUMIFS($I$8:I90,$E$8:E90,"Car/Van",$A$8:A90,"&gt;="&amp;='Settings &amp; Rates'!$B$3,$A$8:A90,"&lt;="&amp;='Settings &amp; Rates'!$B$4)),0)*='Settings &amp; Rates'!$B$9 +I91*F91*='Settings &amp; Rates'!$B$12,IF(E91="Motorcycle",I91*='Settings &amp; Rates'!$B$10,IF(E91="Bicycle",I91*='Settings &amp; Rates'!$B$11,0)))),"")</f>
        <v/>
      </c>
      <c r="N91" s="6" t="n"/>
    </row>
    <row r="92">
      <c r="A92" s="5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>
        <f>IF(E92&lt;&gt;"Car/Van","",SUMIFS($I$8:I92,$E$8:E92,"Car/Van",$A$8:A92,"&gt;="&amp;='Settings &amp; Rates'!$B$3,$A$8:A92,"&lt;="&amp;='Settings &amp; Rates'!$B$4))</f>
        <v/>
      </c>
      <c r="K92" s="6">
        <f>IFERROR(IF(I92=0,"",IF(E92="Car/Van",  (MIN(MAX(='Settings &amp; Rates'!$B$13-SUMIFS($I$8:I91,$E$8:E91,"Car/Van",$A$8:A91,"&gt;="&amp;='Settings &amp; Rates'!$B$3,$A$8:A91,"&lt;="&amp;='Settings &amp; Rates'!$B$4)),I92)*='Settings &amp; Rates'!$B$8  +MAX(I92-MAX(0,='Settings &amp; Rates'!$B$13-SUMIFS($I$8:I91,$E$8:E91,"Car/Van",$A$8:A91,"&gt;="&amp;='Settings &amp; Rates'!$B$3,$A$8:A91,"&lt;="&amp;='Settings &amp; Rates'!$B$4)),0)*='Settings &amp; Rates'!$B$9)/I92,IF(E92="Motorcycle",='Settings &amp; Rates'!$B$10,IF(E92="Bicycle",='Settings &amp; Rates'!$B$11,"")))),"")</f>
        <v/>
      </c>
      <c r="L92" s="6">
        <f>IF(E92="Car/Van",='Settings &amp; Rates'!$B$12*F92,0)</f>
        <v/>
      </c>
      <c r="M92" s="7">
        <f>IFERROR(IF(I92=0,"",IF(E92="Car/Van",  MIN(MAX(='Settings &amp; Rates'!$B$13-SUMIFS($I$8:I91,$E$8:E91,"Car/Van",$A$8:A91,"&gt;="&amp;='Settings &amp; Rates'!$B$3,$A$8:A91,"&lt;="&amp;='Settings &amp; Rates'!$B$4)),I92)*='Settings &amp; Rates'!$B$8 +MAX(I92-MAX(0,='Settings &amp; Rates'!$B$13-SUMIFS($I$8:I91,$E$8:E91,"Car/Van",$A$8:A91,"&gt;="&amp;='Settings &amp; Rates'!$B$3,$A$8:A91,"&lt;="&amp;='Settings &amp; Rates'!$B$4)),0)*='Settings &amp; Rates'!$B$9 +I92*F92*='Settings &amp; Rates'!$B$12,IF(E92="Motorcycle",I92*='Settings &amp; Rates'!$B$10,IF(E92="Bicycle",I92*='Settings &amp; Rates'!$B$11,0)))),"")</f>
        <v/>
      </c>
      <c r="N92" s="6" t="n"/>
    </row>
    <row r="93">
      <c r="A93" s="5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>
        <f>IF(E93&lt;&gt;"Car/Van","",SUMIFS($I$8:I93,$E$8:E93,"Car/Van",$A$8:A93,"&gt;="&amp;='Settings &amp; Rates'!$B$3,$A$8:A93,"&lt;="&amp;='Settings &amp; Rates'!$B$4))</f>
        <v/>
      </c>
      <c r="K93" s="6">
        <f>IFERROR(IF(I93=0,"",IF(E93="Car/Van",  (MIN(MAX(='Settings &amp; Rates'!$B$13-SUMIFS($I$8:I92,$E$8:E92,"Car/Van",$A$8:A92,"&gt;="&amp;='Settings &amp; Rates'!$B$3,$A$8:A92,"&lt;="&amp;='Settings &amp; Rates'!$B$4)),I93)*='Settings &amp; Rates'!$B$8  +MAX(I93-MAX(0,='Settings &amp; Rates'!$B$13-SUMIFS($I$8:I92,$E$8:E92,"Car/Van",$A$8:A92,"&gt;="&amp;='Settings &amp; Rates'!$B$3,$A$8:A92,"&lt;="&amp;='Settings &amp; Rates'!$B$4)),0)*='Settings &amp; Rates'!$B$9)/I93,IF(E93="Motorcycle",='Settings &amp; Rates'!$B$10,IF(E93="Bicycle",='Settings &amp; Rates'!$B$11,"")))),"")</f>
        <v/>
      </c>
      <c r="L93" s="6">
        <f>IF(E93="Car/Van",='Settings &amp; Rates'!$B$12*F93,0)</f>
        <v/>
      </c>
      <c r="M93" s="7">
        <f>IFERROR(IF(I93=0,"",IF(E93="Car/Van",  MIN(MAX(='Settings &amp; Rates'!$B$13-SUMIFS($I$8:I92,$E$8:E92,"Car/Van",$A$8:A92,"&gt;="&amp;='Settings &amp; Rates'!$B$3,$A$8:A92,"&lt;="&amp;='Settings &amp; Rates'!$B$4)),I93)*='Settings &amp; Rates'!$B$8 +MAX(I93-MAX(0,='Settings &amp; Rates'!$B$13-SUMIFS($I$8:I92,$E$8:E92,"Car/Van",$A$8:A92,"&gt;="&amp;='Settings &amp; Rates'!$B$3,$A$8:A92,"&lt;="&amp;='Settings &amp; Rates'!$B$4)),0)*='Settings &amp; Rates'!$B$9 +I93*F93*='Settings &amp; Rates'!$B$12,IF(E93="Motorcycle",I93*='Settings &amp; Rates'!$B$10,IF(E93="Bicycle",I93*='Settings &amp; Rates'!$B$11,0)))),"")</f>
        <v/>
      </c>
      <c r="N93" s="6" t="n"/>
    </row>
    <row r="94">
      <c r="A94" s="5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>
        <f>IF(E94&lt;&gt;"Car/Van","",SUMIFS($I$8:I94,$E$8:E94,"Car/Van",$A$8:A94,"&gt;="&amp;='Settings &amp; Rates'!$B$3,$A$8:A94,"&lt;="&amp;='Settings &amp; Rates'!$B$4))</f>
        <v/>
      </c>
      <c r="K94" s="6">
        <f>IFERROR(IF(I94=0,"",IF(E94="Car/Van",  (MIN(MAX(='Settings &amp; Rates'!$B$13-SUMIFS($I$8:I93,$E$8:E93,"Car/Van",$A$8:A93,"&gt;="&amp;='Settings &amp; Rates'!$B$3,$A$8:A93,"&lt;="&amp;='Settings &amp; Rates'!$B$4)),I94)*='Settings &amp; Rates'!$B$8  +MAX(I94-MAX(0,='Settings &amp; Rates'!$B$13-SUMIFS($I$8:I93,$E$8:E93,"Car/Van",$A$8:A93,"&gt;="&amp;='Settings &amp; Rates'!$B$3,$A$8:A93,"&lt;="&amp;='Settings &amp; Rates'!$B$4)),0)*='Settings &amp; Rates'!$B$9)/I94,IF(E94="Motorcycle",='Settings &amp; Rates'!$B$10,IF(E94="Bicycle",='Settings &amp; Rates'!$B$11,"")))),"")</f>
        <v/>
      </c>
      <c r="L94" s="6">
        <f>IF(E94="Car/Van",='Settings &amp; Rates'!$B$12*F94,0)</f>
        <v/>
      </c>
      <c r="M94" s="7">
        <f>IFERROR(IF(I94=0,"",IF(E94="Car/Van",  MIN(MAX(='Settings &amp; Rates'!$B$13-SUMIFS($I$8:I93,$E$8:E93,"Car/Van",$A$8:A93,"&gt;="&amp;='Settings &amp; Rates'!$B$3,$A$8:A93,"&lt;="&amp;='Settings &amp; Rates'!$B$4)),I94)*='Settings &amp; Rates'!$B$8 +MAX(I94-MAX(0,='Settings &amp; Rates'!$B$13-SUMIFS($I$8:I93,$E$8:E93,"Car/Van",$A$8:A93,"&gt;="&amp;='Settings &amp; Rates'!$B$3,$A$8:A93,"&lt;="&amp;='Settings &amp; Rates'!$B$4)),0)*='Settings &amp; Rates'!$B$9 +I94*F94*='Settings &amp; Rates'!$B$12,IF(E94="Motorcycle",I94*='Settings &amp; Rates'!$B$10,IF(E94="Bicycle",I94*='Settings &amp; Rates'!$B$11,0)))),"")</f>
        <v/>
      </c>
      <c r="N94" s="6" t="n"/>
    </row>
    <row r="95">
      <c r="A95" s="5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>
        <f>IF(E95&lt;&gt;"Car/Van","",SUMIFS($I$8:I95,$E$8:E95,"Car/Van",$A$8:A95,"&gt;="&amp;='Settings &amp; Rates'!$B$3,$A$8:A95,"&lt;="&amp;='Settings &amp; Rates'!$B$4))</f>
        <v/>
      </c>
      <c r="K95" s="6">
        <f>IFERROR(IF(I95=0,"",IF(E95="Car/Van",  (MIN(MAX(='Settings &amp; Rates'!$B$13-SUMIFS($I$8:I94,$E$8:E94,"Car/Van",$A$8:A94,"&gt;="&amp;='Settings &amp; Rates'!$B$3,$A$8:A94,"&lt;="&amp;='Settings &amp; Rates'!$B$4)),I95)*='Settings &amp; Rates'!$B$8  +MAX(I95-MAX(0,='Settings &amp; Rates'!$B$13-SUMIFS($I$8:I94,$E$8:E94,"Car/Van",$A$8:A94,"&gt;="&amp;='Settings &amp; Rates'!$B$3,$A$8:A94,"&lt;="&amp;='Settings &amp; Rates'!$B$4)),0)*='Settings &amp; Rates'!$B$9)/I95,IF(E95="Motorcycle",='Settings &amp; Rates'!$B$10,IF(E95="Bicycle",='Settings &amp; Rates'!$B$11,"")))),"")</f>
        <v/>
      </c>
      <c r="L95" s="6">
        <f>IF(E95="Car/Van",='Settings &amp; Rates'!$B$12*F95,0)</f>
        <v/>
      </c>
      <c r="M95" s="7">
        <f>IFERROR(IF(I95=0,"",IF(E95="Car/Van",  MIN(MAX(='Settings &amp; Rates'!$B$13-SUMIFS($I$8:I94,$E$8:E94,"Car/Van",$A$8:A94,"&gt;="&amp;='Settings &amp; Rates'!$B$3,$A$8:A94,"&lt;="&amp;='Settings &amp; Rates'!$B$4)),I95)*='Settings &amp; Rates'!$B$8 +MAX(I95-MAX(0,='Settings &amp; Rates'!$B$13-SUMIFS($I$8:I94,$E$8:E94,"Car/Van",$A$8:A94,"&gt;="&amp;='Settings &amp; Rates'!$B$3,$A$8:A94,"&lt;="&amp;='Settings &amp; Rates'!$B$4)),0)*='Settings &amp; Rates'!$B$9 +I95*F95*='Settings &amp; Rates'!$B$12,IF(E95="Motorcycle",I95*='Settings &amp; Rates'!$B$10,IF(E95="Bicycle",I95*='Settings &amp; Rates'!$B$11,0)))),"")</f>
        <v/>
      </c>
      <c r="N95" s="6" t="n"/>
    </row>
    <row r="96">
      <c r="A96" s="5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>
        <f>IF(E96&lt;&gt;"Car/Van","",SUMIFS($I$8:I96,$E$8:E96,"Car/Van",$A$8:A96,"&gt;="&amp;='Settings &amp; Rates'!$B$3,$A$8:A96,"&lt;="&amp;='Settings &amp; Rates'!$B$4))</f>
        <v/>
      </c>
      <c r="K96" s="6">
        <f>IFERROR(IF(I96=0,"",IF(E96="Car/Van",  (MIN(MAX(='Settings &amp; Rates'!$B$13-SUMIFS($I$8:I95,$E$8:E95,"Car/Van",$A$8:A95,"&gt;="&amp;='Settings &amp; Rates'!$B$3,$A$8:A95,"&lt;="&amp;='Settings &amp; Rates'!$B$4)),I96)*='Settings &amp; Rates'!$B$8  +MAX(I96-MAX(0,='Settings &amp; Rates'!$B$13-SUMIFS($I$8:I95,$E$8:E95,"Car/Van",$A$8:A95,"&gt;="&amp;='Settings &amp; Rates'!$B$3,$A$8:A95,"&lt;="&amp;='Settings &amp; Rates'!$B$4)),0)*='Settings &amp; Rates'!$B$9)/I96,IF(E96="Motorcycle",='Settings &amp; Rates'!$B$10,IF(E96="Bicycle",='Settings &amp; Rates'!$B$11,"")))),"")</f>
        <v/>
      </c>
      <c r="L96" s="6">
        <f>IF(E96="Car/Van",='Settings &amp; Rates'!$B$12*F96,0)</f>
        <v/>
      </c>
      <c r="M96" s="7">
        <f>IFERROR(IF(I96=0,"",IF(E96="Car/Van",  MIN(MAX(='Settings &amp; Rates'!$B$13-SUMIFS($I$8:I95,$E$8:E95,"Car/Van",$A$8:A95,"&gt;="&amp;='Settings &amp; Rates'!$B$3,$A$8:A95,"&lt;="&amp;='Settings &amp; Rates'!$B$4)),I96)*='Settings &amp; Rates'!$B$8 +MAX(I96-MAX(0,='Settings &amp; Rates'!$B$13-SUMIFS($I$8:I95,$E$8:E95,"Car/Van",$A$8:A95,"&gt;="&amp;='Settings &amp; Rates'!$B$3,$A$8:A95,"&lt;="&amp;='Settings &amp; Rates'!$B$4)),0)*='Settings &amp; Rates'!$B$9 +I96*F96*='Settings &amp; Rates'!$B$12,IF(E96="Motorcycle",I96*='Settings &amp; Rates'!$B$10,IF(E96="Bicycle",I96*='Settings &amp; Rates'!$B$11,0)))),"")</f>
        <v/>
      </c>
      <c r="N96" s="6" t="n"/>
    </row>
    <row r="97">
      <c r="A97" s="5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>
        <f>IF(E97&lt;&gt;"Car/Van","",SUMIFS($I$8:I97,$E$8:E97,"Car/Van",$A$8:A97,"&gt;="&amp;='Settings &amp; Rates'!$B$3,$A$8:A97,"&lt;="&amp;='Settings &amp; Rates'!$B$4))</f>
        <v/>
      </c>
      <c r="K97" s="6">
        <f>IFERROR(IF(I97=0,"",IF(E97="Car/Van",  (MIN(MAX(='Settings &amp; Rates'!$B$13-SUMIFS($I$8:I96,$E$8:E96,"Car/Van",$A$8:A96,"&gt;="&amp;='Settings &amp; Rates'!$B$3,$A$8:A96,"&lt;="&amp;='Settings &amp; Rates'!$B$4)),I97)*='Settings &amp; Rates'!$B$8  +MAX(I97-MAX(0,='Settings &amp; Rates'!$B$13-SUMIFS($I$8:I96,$E$8:E96,"Car/Van",$A$8:A96,"&gt;="&amp;='Settings &amp; Rates'!$B$3,$A$8:A96,"&lt;="&amp;='Settings &amp; Rates'!$B$4)),0)*='Settings &amp; Rates'!$B$9)/I97,IF(E97="Motorcycle",='Settings &amp; Rates'!$B$10,IF(E97="Bicycle",='Settings &amp; Rates'!$B$11,"")))),"")</f>
        <v/>
      </c>
      <c r="L97" s="6">
        <f>IF(E97="Car/Van",='Settings &amp; Rates'!$B$12*F97,0)</f>
        <v/>
      </c>
      <c r="M97" s="7">
        <f>IFERROR(IF(I97=0,"",IF(E97="Car/Van",  MIN(MAX(='Settings &amp; Rates'!$B$13-SUMIFS($I$8:I96,$E$8:E96,"Car/Van",$A$8:A96,"&gt;="&amp;='Settings &amp; Rates'!$B$3,$A$8:A96,"&lt;="&amp;='Settings &amp; Rates'!$B$4)),I97)*='Settings &amp; Rates'!$B$8 +MAX(I97-MAX(0,='Settings &amp; Rates'!$B$13-SUMIFS($I$8:I96,$E$8:E96,"Car/Van",$A$8:A96,"&gt;="&amp;='Settings &amp; Rates'!$B$3,$A$8:A96,"&lt;="&amp;='Settings &amp; Rates'!$B$4)),0)*='Settings &amp; Rates'!$B$9 +I97*F97*='Settings &amp; Rates'!$B$12,IF(E97="Motorcycle",I97*='Settings &amp; Rates'!$B$10,IF(E97="Bicycle",I97*='Settings &amp; Rates'!$B$11,0)))),"")</f>
        <v/>
      </c>
      <c r="N97" s="6" t="n"/>
    </row>
    <row r="98">
      <c r="A98" s="5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>
        <f>IF(E98&lt;&gt;"Car/Van","",SUMIFS($I$8:I98,$E$8:E98,"Car/Van",$A$8:A98,"&gt;="&amp;='Settings &amp; Rates'!$B$3,$A$8:A98,"&lt;="&amp;='Settings &amp; Rates'!$B$4))</f>
        <v/>
      </c>
      <c r="K98" s="6">
        <f>IFERROR(IF(I98=0,"",IF(E98="Car/Van",  (MIN(MAX(='Settings &amp; Rates'!$B$13-SUMIFS($I$8:I97,$E$8:E97,"Car/Van",$A$8:A97,"&gt;="&amp;='Settings &amp; Rates'!$B$3,$A$8:A97,"&lt;="&amp;='Settings &amp; Rates'!$B$4)),I98)*='Settings &amp; Rates'!$B$8  +MAX(I98-MAX(0,='Settings &amp; Rates'!$B$13-SUMIFS($I$8:I97,$E$8:E97,"Car/Van",$A$8:A97,"&gt;="&amp;='Settings &amp; Rates'!$B$3,$A$8:A97,"&lt;="&amp;='Settings &amp; Rates'!$B$4)),0)*='Settings &amp; Rates'!$B$9)/I98,IF(E98="Motorcycle",='Settings &amp; Rates'!$B$10,IF(E98="Bicycle",='Settings &amp; Rates'!$B$11,"")))),"")</f>
        <v/>
      </c>
      <c r="L98" s="6">
        <f>IF(E98="Car/Van",='Settings &amp; Rates'!$B$12*F98,0)</f>
        <v/>
      </c>
      <c r="M98" s="7">
        <f>IFERROR(IF(I98=0,"",IF(E98="Car/Van",  MIN(MAX(='Settings &amp; Rates'!$B$13-SUMIFS($I$8:I97,$E$8:E97,"Car/Van",$A$8:A97,"&gt;="&amp;='Settings &amp; Rates'!$B$3,$A$8:A97,"&lt;="&amp;='Settings &amp; Rates'!$B$4)),I98)*='Settings &amp; Rates'!$B$8 +MAX(I98-MAX(0,='Settings &amp; Rates'!$B$13-SUMIFS($I$8:I97,$E$8:E97,"Car/Van",$A$8:A97,"&gt;="&amp;='Settings &amp; Rates'!$B$3,$A$8:A97,"&lt;="&amp;='Settings &amp; Rates'!$B$4)),0)*='Settings &amp; Rates'!$B$9 +I98*F98*='Settings &amp; Rates'!$B$12,IF(E98="Motorcycle",I98*='Settings &amp; Rates'!$B$10,IF(E98="Bicycle",I98*='Settings &amp; Rates'!$B$11,0)))),"")</f>
        <v/>
      </c>
      <c r="N98" s="6" t="n"/>
    </row>
    <row r="99">
      <c r="A99" s="5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>
        <f>IF(E99&lt;&gt;"Car/Van","",SUMIFS($I$8:I99,$E$8:E99,"Car/Van",$A$8:A99,"&gt;="&amp;='Settings &amp; Rates'!$B$3,$A$8:A99,"&lt;="&amp;='Settings &amp; Rates'!$B$4))</f>
        <v/>
      </c>
      <c r="K99" s="6">
        <f>IFERROR(IF(I99=0,"",IF(E99="Car/Van",  (MIN(MAX(='Settings &amp; Rates'!$B$13-SUMIFS($I$8:I98,$E$8:E98,"Car/Van",$A$8:A98,"&gt;="&amp;='Settings &amp; Rates'!$B$3,$A$8:A98,"&lt;="&amp;='Settings &amp; Rates'!$B$4)),I99)*='Settings &amp; Rates'!$B$8  +MAX(I99-MAX(0,='Settings &amp; Rates'!$B$13-SUMIFS($I$8:I98,$E$8:E98,"Car/Van",$A$8:A98,"&gt;="&amp;='Settings &amp; Rates'!$B$3,$A$8:A98,"&lt;="&amp;='Settings &amp; Rates'!$B$4)),0)*='Settings &amp; Rates'!$B$9)/I99,IF(E99="Motorcycle",='Settings &amp; Rates'!$B$10,IF(E99="Bicycle",='Settings &amp; Rates'!$B$11,"")))),"")</f>
        <v/>
      </c>
      <c r="L99" s="6">
        <f>IF(E99="Car/Van",='Settings &amp; Rates'!$B$12*F99,0)</f>
        <v/>
      </c>
      <c r="M99" s="7">
        <f>IFERROR(IF(I99=0,"",IF(E99="Car/Van",  MIN(MAX(='Settings &amp; Rates'!$B$13-SUMIFS($I$8:I98,$E$8:E98,"Car/Van",$A$8:A98,"&gt;="&amp;='Settings &amp; Rates'!$B$3,$A$8:A98,"&lt;="&amp;='Settings &amp; Rates'!$B$4)),I99)*='Settings &amp; Rates'!$B$8 +MAX(I99-MAX(0,='Settings &amp; Rates'!$B$13-SUMIFS($I$8:I98,$E$8:E98,"Car/Van",$A$8:A98,"&gt;="&amp;='Settings &amp; Rates'!$B$3,$A$8:A98,"&lt;="&amp;='Settings &amp; Rates'!$B$4)),0)*='Settings &amp; Rates'!$B$9 +I99*F99*='Settings &amp; Rates'!$B$12,IF(E99="Motorcycle",I99*='Settings &amp; Rates'!$B$10,IF(E99="Bicycle",I99*='Settings &amp; Rates'!$B$11,0)))),"")</f>
        <v/>
      </c>
      <c r="N99" s="6" t="n"/>
    </row>
    <row r="100">
      <c r="A100" s="5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>
        <f>IF(E100&lt;&gt;"Car/Van","",SUMIFS($I$8:I100,$E$8:E100,"Car/Van",$A$8:A100,"&gt;="&amp;='Settings &amp; Rates'!$B$3,$A$8:A100,"&lt;="&amp;='Settings &amp; Rates'!$B$4))</f>
        <v/>
      </c>
      <c r="K100" s="6">
        <f>IFERROR(IF(I100=0,"",IF(E100="Car/Van",  (MIN(MAX(='Settings &amp; Rates'!$B$13-SUMIFS($I$8:I99,$E$8:E99,"Car/Van",$A$8:A99,"&gt;="&amp;='Settings &amp; Rates'!$B$3,$A$8:A99,"&lt;="&amp;='Settings &amp; Rates'!$B$4)),I100)*='Settings &amp; Rates'!$B$8  +MAX(I100-MAX(0,='Settings &amp; Rates'!$B$13-SUMIFS($I$8:I99,$E$8:E99,"Car/Van",$A$8:A99,"&gt;="&amp;='Settings &amp; Rates'!$B$3,$A$8:A99,"&lt;="&amp;='Settings &amp; Rates'!$B$4)),0)*='Settings &amp; Rates'!$B$9)/I100,IF(E100="Motorcycle",='Settings &amp; Rates'!$B$10,IF(E100="Bicycle",='Settings &amp; Rates'!$B$11,"")))),"")</f>
        <v/>
      </c>
      <c r="L100" s="6">
        <f>IF(E100="Car/Van",='Settings &amp; Rates'!$B$12*F100,0)</f>
        <v/>
      </c>
      <c r="M100" s="7">
        <f>IFERROR(IF(I100=0,"",IF(E100="Car/Van",  MIN(MAX(='Settings &amp; Rates'!$B$13-SUMIFS($I$8:I99,$E$8:E99,"Car/Van",$A$8:A99,"&gt;="&amp;='Settings &amp; Rates'!$B$3,$A$8:A99,"&lt;="&amp;='Settings &amp; Rates'!$B$4)),I100)*='Settings &amp; Rates'!$B$8 +MAX(I100-MAX(0,='Settings &amp; Rates'!$B$13-SUMIFS($I$8:I99,$E$8:E99,"Car/Van",$A$8:A99,"&gt;="&amp;='Settings &amp; Rates'!$B$3,$A$8:A99,"&lt;="&amp;='Settings &amp; Rates'!$B$4)),0)*='Settings &amp; Rates'!$B$9 +I100*F100*='Settings &amp; Rates'!$B$12,IF(E100="Motorcycle",I100*='Settings &amp; Rates'!$B$10,IF(E100="Bicycle",I100*='Settings &amp; Rates'!$B$11,0)))),"")</f>
        <v/>
      </c>
      <c r="N100" s="6" t="n"/>
    </row>
    <row r="101">
      <c r="A101" s="5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>
        <f>IF(E101&lt;&gt;"Car/Van","",SUMIFS($I$8:I101,$E$8:E101,"Car/Van",$A$8:A101,"&gt;="&amp;='Settings &amp; Rates'!$B$3,$A$8:A101,"&lt;="&amp;='Settings &amp; Rates'!$B$4))</f>
        <v/>
      </c>
      <c r="K101" s="6">
        <f>IFERROR(IF(I101=0,"",IF(E101="Car/Van",  (MIN(MAX(='Settings &amp; Rates'!$B$13-SUMIFS($I$8:I100,$E$8:E100,"Car/Van",$A$8:A100,"&gt;="&amp;='Settings &amp; Rates'!$B$3,$A$8:A100,"&lt;="&amp;='Settings &amp; Rates'!$B$4)),I101)*='Settings &amp; Rates'!$B$8  +MAX(I101-MAX(0,='Settings &amp; Rates'!$B$13-SUMIFS($I$8:I100,$E$8:E100,"Car/Van",$A$8:A100,"&gt;="&amp;='Settings &amp; Rates'!$B$3,$A$8:A100,"&lt;="&amp;='Settings &amp; Rates'!$B$4)),0)*='Settings &amp; Rates'!$B$9)/I101,IF(E101="Motorcycle",='Settings &amp; Rates'!$B$10,IF(E101="Bicycle",='Settings &amp; Rates'!$B$11,"")))),"")</f>
        <v/>
      </c>
      <c r="L101" s="6">
        <f>IF(E101="Car/Van",='Settings &amp; Rates'!$B$12*F101,0)</f>
        <v/>
      </c>
      <c r="M101" s="7">
        <f>IFERROR(IF(I101=0,"",IF(E101="Car/Van",  MIN(MAX(='Settings &amp; Rates'!$B$13-SUMIFS($I$8:I100,$E$8:E100,"Car/Van",$A$8:A100,"&gt;="&amp;='Settings &amp; Rates'!$B$3,$A$8:A100,"&lt;="&amp;='Settings &amp; Rates'!$B$4)),I101)*='Settings &amp; Rates'!$B$8 +MAX(I101-MAX(0,='Settings &amp; Rates'!$B$13-SUMIFS($I$8:I100,$E$8:E100,"Car/Van",$A$8:A100,"&gt;="&amp;='Settings &amp; Rates'!$B$3,$A$8:A100,"&lt;="&amp;='Settings &amp; Rates'!$B$4)),0)*='Settings &amp; Rates'!$B$9 +I101*F101*='Settings &amp; Rates'!$B$12,IF(E101="Motorcycle",I101*='Settings &amp; Rates'!$B$10,IF(E101="Bicycle",I101*='Settings &amp; Rates'!$B$11,0)))),"")</f>
        <v/>
      </c>
      <c r="N101" s="6" t="n"/>
    </row>
    <row r="102">
      <c r="A102" s="5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>
        <f>IF(E102&lt;&gt;"Car/Van","",SUMIFS($I$8:I102,$E$8:E102,"Car/Van",$A$8:A102,"&gt;="&amp;='Settings &amp; Rates'!$B$3,$A$8:A102,"&lt;="&amp;='Settings &amp; Rates'!$B$4))</f>
        <v/>
      </c>
      <c r="K102" s="6">
        <f>IFERROR(IF(I102=0,"",IF(E102="Car/Van",  (MIN(MAX(='Settings &amp; Rates'!$B$13-SUMIFS($I$8:I101,$E$8:E101,"Car/Van",$A$8:A101,"&gt;="&amp;='Settings &amp; Rates'!$B$3,$A$8:A101,"&lt;="&amp;='Settings &amp; Rates'!$B$4)),I102)*='Settings &amp; Rates'!$B$8  +MAX(I102-MAX(0,='Settings &amp; Rates'!$B$13-SUMIFS($I$8:I101,$E$8:E101,"Car/Van",$A$8:A101,"&gt;="&amp;='Settings &amp; Rates'!$B$3,$A$8:A101,"&lt;="&amp;='Settings &amp; Rates'!$B$4)),0)*='Settings &amp; Rates'!$B$9)/I102,IF(E102="Motorcycle",='Settings &amp; Rates'!$B$10,IF(E102="Bicycle",='Settings &amp; Rates'!$B$11,"")))),"")</f>
        <v/>
      </c>
      <c r="L102" s="6">
        <f>IF(E102="Car/Van",='Settings &amp; Rates'!$B$12*F102,0)</f>
        <v/>
      </c>
      <c r="M102" s="7">
        <f>IFERROR(IF(I102=0,"",IF(E102="Car/Van",  MIN(MAX(='Settings &amp; Rates'!$B$13-SUMIFS($I$8:I101,$E$8:E101,"Car/Van",$A$8:A101,"&gt;="&amp;='Settings &amp; Rates'!$B$3,$A$8:A101,"&lt;="&amp;='Settings &amp; Rates'!$B$4)),I102)*='Settings &amp; Rates'!$B$8 +MAX(I102-MAX(0,='Settings &amp; Rates'!$B$13-SUMIFS($I$8:I101,$E$8:E101,"Car/Van",$A$8:A101,"&gt;="&amp;='Settings &amp; Rates'!$B$3,$A$8:A101,"&lt;="&amp;='Settings &amp; Rates'!$B$4)),0)*='Settings &amp; Rates'!$B$9 +I102*F102*='Settings &amp; Rates'!$B$12,IF(E102="Motorcycle",I102*='Settings &amp; Rates'!$B$10,IF(E102="Bicycle",I102*='Settings &amp; Rates'!$B$11,0)))),"")</f>
        <v/>
      </c>
      <c r="N102" s="6" t="n"/>
    </row>
    <row r="103">
      <c r="A103" s="5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>
        <f>IF(E103&lt;&gt;"Car/Van","",SUMIFS($I$8:I103,$E$8:E103,"Car/Van",$A$8:A103,"&gt;="&amp;='Settings &amp; Rates'!$B$3,$A$8:A103,"&lt;="&amp;='Settings &amp; Rates'!$B$4))</f>
        <v/>
      </c>
      <c r="K103" s="6">
        <f>IFERROR(IF(I103=0,"",IF(E103="Car/Van",  (MIN(MAX(='Settings &amp; Rates'!$B$13-SUMIFS($I$8:I102,$E$8:E102,"Car/Van",$A$8:A102,"&gt;="&amp;='Settings &amp; Rates'!$B$3,$A$8:A102,"&lt;="&amp;='Settings &amp; Rates'!$B$4)),I103)*='Settings &amp; Rates'!$B$8  +MAX(I103-MAX(0,='Settings &amp; Rates'!$B$13-SUMIFS($I$8:I102,$E$8:E102,"Car/Van",$A$8:A102,"&gt;="&amp;='Settings &amp; Rates'!$B$3,$A$8:A102,"&lt;="&amp;='Settings &amp; Rates'!$B$4)),0)*='Settings &amp; Rates'!$B$9)/I103,IF(E103="Motorcycle",='Settings &amp; Rates'!$B$10,IF(E103="Bicycle",='Settings &amp; Rates'!$B$11,"")))),"")</f>
        <v/>
      </c>
      <c r="L103" s="6">
        <f>IF(E103="Car/Van",='Settings &amp; Rates'!$B$12*F103,0)</f>
        <v/>
      </c>
      <c r="M103" s="7">
        <f>IFERROR(IF(I103=0,"",IF(E103="Car/Van",  MIN(MAX(='Settings &amp; Rates'!$B$13-SUMIFS($I$8:I102,$E$8:E102,"Car/Van",$A$8:A102,"&gt;="&amp;='Settings &amp; Rates'!$B$3,$A$8:A102,"&lt;="&amp;='Settings &amp; Rates'!$B$4)),I103)*='Settings &amp; Rates'!$B$8 +MAX(I103-MAX(0,='Settings &amp; Rates'!$B$13-SUMIFS($I$8:I102,$E$8:E102,"Car/Van",$A$8:A102,"&gt;="&amp;='Settings &amp; Rates'!$B$3,$A$8:A102,"&lt;="&amp;='Settings &amp; Rates'!$B$4)),0)*='Settings &amp; Rates'!$B$9 +I103*F103*='Settings &amp; Rates'!$B$12,IF(E103="Motorcycle",I103*='Settings &amp; Rates'!$B$10,IF(E103="Bicycle",I103*='Settings &amp; Rates'!$B$11,0)))),"")</f>
        <v/>
      </c>
      <c r="N103" s="6" t="n"/>
    </row>
    <row r="104">
      <c r="A104" s="5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>
        <f>IF(E104&lt;&gt;"Car/Van","",SUMIFS($I$8:I104,$E$8:E104,"Car/Van",$A$8:A104,"&gt;="&amp;='Settings &amp; Rates'!$B$3,$A$8:A104,"&lt;="&amp;='Settings &amp; Rates'!$B$4))</f>
        <v/>
      </c>
      <c r="K104" s="6">
        <f>IFERROR(IF(I104=0,"",IF(E104="Car/Van",  (MIN(MAX(='Settings &amp; Rates'!$B$13-SUMIFS($I$8:I103,$E$8:E103,"Car/Van",$A$8:A103,"&gt;="&amp;='Settings &amp; Rates'!$B$3,$A$8:A103,"&lt;="&amp;='Settings &amp; Rates'!$B$4)),I104)*='Settings &amp; Rates'!$B$8  +MAX(I104-MAX(0,='Settings &amp; Rates'!$B$13-SUMIFS($I$8:I103,$E$8:E103,"Car/Van",$A$8:A103,"&gt;="&amp;='Settings &amp; Rates'!$B$3,$A$8:A103,"&lt;="&amp;='Settings &amp; Rates'!$B$4)),0)*='Settings &amp; Rates'!$B$9)/I104,IF(E104="Motorcycle",='Settings &amp; Rates'!$B$10,IF(E104="Bicycle",='Settings &amp; Rates'!$B$11,"")))),"")</f>
        <v/>
      </c>
      <c r="L104" s="6">
        <f>IF(E104="Car/Van",='Settings &amp; Rates'!$B$12*F104,0)</f>
        <v/>
      </c>
      <c r="M104" s="7">
        <f>IFERROR(IF(I104=0,"",IF(E104="Car/Van",  MIN(MAX(='Settings &amp; Rates'!$B$13-SUMIFS($I$8:I103,$E$8:E103,"Car/Van",$A$8:A103,"&gt;="&amp;='Settings &amp; Rates'!$B$3,$A$8:A103,"&lt;="&amp;='Settings &amp; Rates'!$B$4)),I104)*='Settings &amp; Rates'!$B$8 +MAX(I104-MAX(0,='Settings &amp; Rates'!$B$13-SUMIFS($I$8:I103,$E$8:E103,"Car/Van",$A$8:A103,"&gt;="&amp;='Settings &amp; Rates'!$B$3,$A$8:A103,"&lt;="&amp;='Settings &amp; Rates'!$B$4)),0)*='Settings &amp; Rates'!$B$9 +I104*F104*='Settings &amp; Rates'!$B$12,IF(E104="Motorcycle",I104*='Settings &amp; Rates'!$B$10,IF(E104="Bicycle",I104*='Settings &amp; Rates'!$B$11,0)))),"")</f>
        <v/>
      </c>
      <c r="N104" s="6" t="n"/>
    </row>
    <row r="105">
      <c r="A105" s="5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>
        <f>IF(E105&lt;&gt;"Car/Van","",SUMIFS($I$8:I105,$E$8:E105,"Car/Van",$A$8:A105,"&gt;="&amp;='Settings &amp; Rates'!$B$3,$A$8:A105,"&lt;="&amp;='Settings &amp; Rates'!$B$4))</f>
        <v/>
      </c>
      <c r="K105" s="6">
        <f>IFERROR(IF(I105=0,"",IF(E105="Car/Van",  (MIN(MAX(='Settings &amp; Rates'!$B$13-SUMIFS($I$8:I104,$E$8:E104,"Car/Van",$A$8:A104,"&gt;="&amp;='Settings &amp; Rates'!$B$3,$A$8:A104,"&lt;="&amp;='Settings &amp; Rates'!$B$4)),I105)*='Settings &amp; Rates'!$B$8  +MAX(I105-MAX(0,='Settings &amp; Rates'!$B$13-SUMIFS($I$8:I104,$E$8:E104,"Car/Van",$A$8:A104,"&gt;="&amp;='Settings &amp; Rates'!$B$3,$A$8:A104,"&lt;="&amp;='Settings &amp; Rates'!$B$4)),0)*='Settings &amp; Rates'!$B$9)/I105,IF(E105="Motorcycle",='Settings &amp; Rates'!$B$10,IF(E105="Bicycle",='Settings &amp; Rates'!$B$11,"")))),"")</f>
        <v/>
      </c>
      <c r="L105" s="6">
        <f>IF(E105="Car/Van",='Settings &amp; Rates'!$B$12*F105,0)</f>
        <v/>
      </c>
      <c r="M105" s="7">
        <f>IFERROR(IF(I105=0,"",IF(E105="Car/Van",  MIN(MAX(='Settings &amp; Rates'!$B$13-SUMIFS($I$8:I104,$E$8:E104,"Car/Van",$A$8:A104,"&gt;="&amp;='Settings &amp; Rates'!$B$3,$A$8:A104,"&lt;="&amp;='Settings &amp; Rates'!$B$4)),I105)*='Settings &amp; Rates'!$B$8 +MAX(I105-MAX(0,='Settings &amp; Rates'!$B$13-SUMIFS($I$8:I104,$E$8:E104,"Car/Van",$A$8:A104,"&gt;="&amp;='Settings &amp; Rates'!$B$3,$A$8:A104,"&lt;="&amp;='Settings &amp; Rates'!$B$4)),0)*='Settings &amp; Rates'!$B$9 +I105*F105*='Settings &amp; Rates'!$B$12,IF(E105="Motorcycle",I105*='Settings &amp; Rates'!$B$10,IF(E105="Bicycle",I105*='Settings &amp; Rates'!$B$11,0)))),"")</f>
        <v/>
      </c>
      <c r="N105" s="6" t="n"/>
    </row>
    <row r="106">
      <c r="A106" s="5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>
        <f>IF(E106&lt;&gt;"Car/Van","",SUMIFS($I$8:I106,$E$8:E106,"Car/Van",$A$8:A106,"&gt;="&amp;='Settings &amp; Rates'!$B$3,$A$8:A106,"&lt;="&amp;='Settings &amp; Rates'!$B$4))</f>
        <v/>
      </c>
      <c r="K106" s="6">
        <f>IFERROR(IF(I106=0,"",IF(E106="Car/Van",  (MIN(MAX(='Settings &amp; Rates'!$B$13-SUMIFS($I$8:I105,$E$8:E105,"Car/Van",$A$8:A105,"&gt;="&amp;='Settings &amp; Rates'!$B$3,$A$8:A105,"&lt;="&amp;='Settings &amp; Rates'!$B$4)),I106)*='Settings &amp; Rates'!$B$8  +MAX(I106-MAX(0,='Settings &amp; Rates'!$B$13-SUMIFS($I$8:I105,$E$8:E105,"Car/Van",$A$8:A105,"&gt;="&amp;='Settings &amp; Rates'!$B$3,$A$8:A105,"&lt;="&amp;='Settings &amp; Rates'!$B$4)),0)*='Settings &amp; Rates'!$B$9)/I106,IF(E106="Motorcycle",='Settings &amp; Rates'!$B$10,IF(E106="Bicycle",='Settings &amp; Rates'!$B$11,"")))),"")</f>
        <v/>
      </c>
      <c r="L106" s="6">
        <f>IF(E106="Car/Van",='Settings &amp; Rates'!$B$12*F106,0)</f>
        <v/>
      </c>
      <c r="M106" s="7">
        <f>IFERROR(IF(I106=0,"",IF(E106="Car/Van",  MIN(MAX(='Settings &amp; Rates'!$B$13-SUMIFS($I$8:I105,$E$8:E105,"Car/Van",$A$8:A105,"&gt;="&amp;='Settings &amp; Rates'!$B$3,$A$8:A105,"&lt;="&amp;='Settings &amp; Rates'!$B$4)),I106)*='Settings &amp; Rates'!$B$8 +MAX(I106-MAX(0,='Settings &amp; Rates'!$B$13-SUMIFS($I$8:I105,$E$8:E105,"Car/Van",$A$8:A105,"&gt;="&amp;='Settings &amp; Rates'!$B$3,$A$8:A105,"&lt;="&amp;='Settings &amp; Rates'!$B$4)),0)*='Settings &amp; Rates'!$B$9 +I106*F106*='Settings &amp; Rates'!$B$12,IF(E106="Motorcycle",I106*='Settings &amp; Rates'!$B$10,IF(E106="Bicycle",I106*='Settings &amp; Rates'!$B$11,0)))),"")</f>
        <v/>
      </c>
      <c r="N106" s="6" t="n"/>
    </row>
    <row r="107">
      <c r="A107" s="5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>
        <f>IF(E107&lt;&gt;"Car/Van","",SUMIFS($I$8:I107,$E$8:E107,"Car/Van",$A$8:A107,"&gt;="&amp;='Settings &amp; Rates'!$B$3,$A$8:A107,"&lt;="&amp;='Settings &amp; Rates'!$B$4))</f>
        <v/>
      </c>
      <c r="K107" s="6">
        <f>IFERROR(IF(I107=0,"",IF(E107="Car/Van",  (MIN(MAX(='Settings &amp; Rates'!$B$13-SUMIFS($I$8:I106,$E$8:E106,"Car/Van",$A$8:A106,"&gt;="&amp;='Settings &amp; Rates'!$B$3,$A$8:A106,"&lt;="&amp;='Settings &amp; Rates'!$B$4)),I107)*='Settings &amp; Rates'!$B$8  +MAX(I107-MAX(0,='Settings &amp; Rates'!$B$13-SUMIFS($I$8:I106,$E$8:E106,"Car/Van",$A$8:A106,"&gt;="&amp;='Settings &amp; Rates'!$B$3,$A$8:A106,"&lt;="&amp;='Settings &amp; Rates'!$B$4)),0)*='Settings &amp; Rates'!$B$9)/I107,IF(E107="Motorcycle",='Settings &amp; Rates'!$B$10,IF(E107="Bicycle",='Settings &amp; Rates'!$B$11,"")))),"")</f>
        <v/>
      </c>
      <c r="L107" s="6">
        <f>IF(E107="Car/Van",='Settings &amp; Rates'!$B$12*F107,0)</f>
        <v/>
      </c>
      <c r="M107" s="7">
        <f>IFERROR(IF(I107=0,"",IF(E107="Car/Van",  MIN(MAX(='Settings &amp; Rates'!$B$13-SUMIFS($I$8:I106,$E$8:E106,"Car/Van",$A$8:A106,"&gt;="&amp;='Settings &amp; Rates'!$B$3,$A$8:A106,"&lt;="&amp;='Settings &amp; Rates'!$B$4)),I107)*='Settings &amp; Rates'!$B$8 +MAX(I107-MAX(0,='Settings &amp; Rates'!$B$13-SUMIFS($I$8:I106,$E$8:E106,"Car/Van",$A$8:A106,"&gt;="&amp;='Settings &amp; Rates'!$B$3,$A$8:A106,"&lt;="&amp;='Settings &amp; Rates'!$B$4)),0)*='Settings &amp; Rates'!$B$9 +I107*F107*='Settings &amp; Rates'!$B$12,IF(E107="Motorcycle",I107*='Settings &amp; Rates'!$B$10,IF(E107="Bicycle",I107*='Settings &amp; Rates'!$B$11,0)))),"")</f>
        <v/>
      </c>
      <c r="N107" s="6" t="n"/>
    </row>
    <row r="108">
      <c r="A108" s="5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>
        <f>IF(E108&lt;&gt;"Car/Van","",SUMIFS($I$8:I108,$E$8:E108,"Car/Van",$A$8:A108,"&gt;="&amp;='Settings &amp; Rates'!$B$3,$A$8:A108,"&lt;="&amp;='Settings &amp; Rates'!$B$4))</f>
        <v/>
      </c>
      <c r="K108" s="6">
        <f>IFERROR(IF(I108=0,"",IF(E108="Car/Van",  (MIN(MAX(='Settings &amp; Rates'!$B$13-SUMIFS($I$8:I107,$E$8:E107,"Car/Van",$A$8:A107,"&gt;="&amp;='Settings &amp; Rates'!$B$3,$A$8:A107,"&lt;="&amp;='Settings &amp; Rates'!$B$4)),I108)*='Settings &amp; Rates'!$B$8  +MAX(I108-MAX(0,='Settings &amp; Rates'!$B$13-SUMIFS($I$8:I107,$E$8:E107,"Car/Van",$A$8:A107,"&gt;="&amp;='Settings &amp; Rates'!$B$3,$A$8:A107,"&lt;="&amp;='Settings &amp; Rates'!$B$4)),0)*='Settings &amp; Rates'!$B$9)/I108,IF(E108="Motorcycle",='Settings &amp; Rates'!$B$10,IF(E108="Bicycle",='Settings &amp; Rates'!$B$11,"")))),"")</f>
        <v/>
      </c>
      <c r="L108" s="6">
        <f>IF(E108="Car/Van",='Settings &amp; Rates'!$B$12*F108,0)</f>
        <v/>
      </c>
      <c r="M108" s="7">
        <f>IFERROR(IF(I108=0,"",IF(E108="Car/Van",  MIN(MAX(='Settings &amp; Rates'!$B$13-SUMIFS($I$8:I107,$E$8:E107,"Car/Van",$A$8:A107,"&gt;="&amp;='Settings &amp; Rates'!$B$3,$A$8:A107,"&lt;="&amp;='Settings &amp; Rates'!$B$4)),I108)*='Settings &amp; Rates'!$B$8 +MAX(I108-MAX(0,='Settings &amp; Rates'!$B$13-SUMIFS($I$8:I107,$E$8:E107,"Car/Van",$A$8:A107,"&gt;="&amp;='Settings &amp; Rates'!$B$3,$A$8:A107,"&lt;="&amp;='Settings &amp; Rates'!$B$4)),0)*='Settings &amp; Rates'!$B$9 +I108*F108*='Settings &amp; Rates'!$B$12,IF(E108="Motorcycle",I108*='Settings &amp; Rates'!$B$10,IF(E108="Bicycle",I108*='Settings &amp; Rates'!$B$11,0)))),"")</f>
        <v/>
      </c>
      <c r="N108" s="6" t="n"/>
    </row>
    <row r="109">
      <c r="A109" s="5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>
        <f>IF(E109&lt;&gt;"Car/Van","",SUMIFS($I$8:I109,$E$8:E109,"Car/Van",$A$8:A109,"&gt;="&amp;='Settings &amp; Rates'!$B$3,$A$8:A109,"&lt;="&amp;='Settings &amp; Rates'!$B$4))</f>
        <v/>
      </c>
      <c r="K109" s="6">
        <f>IFERROR(IF(I109=0,"",IF(E109="Car/Van",  (MIN(MAX(='Settings &amp; Rates'!$B$13-SUMIFS($I$8:I108,$E$8:E108,"Car/Van",$A$8:A108,"&gt;="&amp;='Settings &amp; Rates'!$B$3,$A$8:A108,"&lt;="&amp;='Settings &amp; Rates'!$B$4)),I109)*='Settings &amp; Rates'!$B$8  +MAX(I109-MAX(0,='Settings &amp; Rates'!$B$13-SUMIFS($I$8:I108,$E$8:E108,"Car/Van",$A$8:A108,"&gt;="&amp;='Settings &amp; Rates'!$B$3,$A$8:A108,"&lt;="&amp;='Settings &amp; Rates'!$B$4)),0)*='Settings &amp; Rates'!$B$9)/I109,IF(E109="Motorcycle",='Settings &amp; Rates'!$B$10,IF(E109="Bicycle",='Settings &amp; Rates'!$B$11,"")))),"")</f>
        <v/>
      </c>
      <c r="L109" s="6">
        <f>IF(E109="Car/Van",='Settings &amp; Rates'!$B$12*F109,0)</f>
        <v/>
      </c>
      <c r="M109" s="7">
        <f>IFERROR(IF(I109=0,"",IF(E109="Car/Van",  MIN(MAX(='Settings &amp; Rates'!$B$13-SUMIFS($I$8:I108,$E$8:E108,"Car/Van",$A$8:A108,"&gt;="&amp;='Settings &amp; Rates'!$B$3,$A$8:A108,"&lt;="&amp;='Settings &amp; Rates'!$B$4)),I109)*='Settings &amp; Rates'!$B$8 +MAX(I109-MAX(0,='Settings &amp; Rates'!$B$13-SUMIFS($I$8:I108,$E$8:E108,"Car/Van",$A$8:A108,"&gt;="&amp;='Settings &amp; Rates'!$B$3,$A$8:A108,"&lt;="&amp;='Settings &amp; Rates'!$B$4)),0)*='Settings &amp; Rates'!$B$9 +I109*F109*='Settings &amp; Rates'!$B$12,IF(E109="Motorcycle",I109*='Settings &amp; Rates'!$B$10,IF(E109="Bicycle",I109*='Settings &amp; Rates'!$B$11,0)))),"")</f>
        <v/>
      </c>
      <c r="N109" s="6" t="n"/>
    </row>
    <row r="110">
      <c r="A110" s="5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>
        <f>IF(E110&lt;&gt;"Car/Van","",SUMIFS($I$8:I110,$E$8:E110,"Car/Van",$A$8:A110,"&gt;="&amp;='Settings &amp; Rates'!$B$3,$A$8:A110,"&lt;="&amp;='Settings &amp; Rates'!$B$4))</f>
        <v/>
      </c>
      <c r="K110" s="6">
        <f>IFERROR(IF(I110=0,"",IF(E110="Car/Van",  (MIN(MAX(='Settings &amp; Rates'!$B$13-SUMIFS($I$8:I109,$E$8:E109,"Car/Van",$A$8:A109,"&gt;="&amp;='Settings &amp; Rates'!$B$3,$A$8:A109,"&lt;="&amp;='Settings &amp; Rates'!$B$4)),I110)*='Settings &amp; Rates'!$B$8  +MAX(I110-MAX(0,='Settings &amp; Rates'!$B$13-SUMIFS($I$8:I109,$E$8:E109,"Car/Van",$A$8:A109,"&gt;="&amp;='Settings &amp; Rates'!$B$3,$A$8:A109,"&lt;="&amp;='Settings &amp; Rates'!$B$4)),0)*='Settings &amp; Rates'!$B$9)/I110,IF(E110="Motorcycle",='Settings &amp; Rates'!$B$10,IF(E110="Bicycle",='Settings &amp; Rates'!$B$11,"")))),"")</f>
        <v/>
      </c>
      <c r="L110" s="6">
        <f>IF(E110="Car/Van",='Settings &amp; Rates'!$B$12*F110,0)</f>
        <v/>
      </c>
      <c r="M110" s="7">
        <f>IFERROR(IF(I110=0,"",IF(E110="Car/Van",  MIN(MAX(='Settings &amp; Rates'!$B$13-SUMIFS($I$8:I109,$E$8:E109,"Car/Van",$A$8:A109,"&gt;="&amp;='Settings &amp; Rates'!$B$3,$A$8:A109,"&lt;="&amp;='Settings &amp; Rates'!$B$4)),I110)*='Settings &amp; Rates'!$B$8 +MAX(I110-MAX(0,='Settings &amp; Rates'!$B$13-SUMIFS($I$8:I109,$E$8:E109,"Car/Van",$A$8:A109,"&gt;="&amp;='Settings &amp; Rates'!$B$3,$A$8:A109,"&lt;="&amp;='Settings &amp; Rates'!$B$4)),0)*='Settings &amp; Rates'!$B$9 +I110*F110*='Settings &amp; Rates'!$B$12,IF(E110="Motorcycle",I110*='Settings &amp; Rates'!$B$10,IF(E110="Bicycle",I110*='Settings &amp; Rates'!$B$11,0)))),"")</f>
        <v/>
      </c>
      <c r="N110" s="6" t="n"/>
    </row>
    <row r="111">
      <c r="A111" s="5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>
        <f>IF(E111&lt;&gt;"Car/Van","",SUMIFS($I$8:I111,$E$8:E111,"Car/Van",$A$8:A111,"&gt;="&amp;='Settings &amp; Rates'!$B$3,$A$8:A111,"&lt;="&amp;='Settings &amp; Rates'!$B$4))</f>
        <v/>
      </c>
      <c r="K111" s="6">
        <f>IFERROR(IF(I111=0,"",IF(E111="Car/Van",  (MIN(MAX(='Settings &amp; Rates'!$B$13-SUMIFS($I$8:I110,$E$8:E110,"Car/Van",$A$8:A110,"&gt;="&amp;='Settings &amp; Rates'!$B$3,$A$8:A110,"&lt;="&amp;='Settings &amp; Rates'!$B$4)),I111)*='Settings &amp; Rates'!$B$8  +MAX(I111-MAX(0,='Settings &amp; Rates'!$B$13-SUMIFS($I$8:I110,$E$8:E110,"Car/Van",$A$8:A110,"&gt;="&amp;='Settings &amp; Rates'!$B$3,$A$8:A110,"&lt;="&amp;='Settings &amp; Rates'!$B$4)),0)*='Settings &amp; Rates'!$B$9)/I111,IF(E111="Motorcycle",='Settings &amp; Rates'!$B$10,IF(E111="Bicycle",='Settings &amp; Rates'!$B$11,"")))),"")</f>
        <v/>
      </c>
      <c r="L111" s="6">
        <f>IF(E111="Car/Van",='Settings &amp; Rates'!$B$12*F111,0)</f>
        <v/>
      </c>
      <c r="M111" s="7">
        <f>IFERROR(IF(I111=0,"",IF(E111="Car/Van",  MIN(MAX(='Settings &amp; Rates'!$B$13-SUMIFS($I$8:I110,$E$8:E110,"Car/Van",$A$8:A110,"&gt;="&amp;='Settings &amp; Rates'!$B$3,$A$8:A110,"&lt;="&amp;='Settings &amp; Rates'!$B$4)),I111)*='Settings &amp; Rates'!$B$8 +MAX(I111-MAX(0,='Settings &amp; Rates'!$B$13-SUMIFS($I$8:I110,$E$8:E110,"Car/Van",$A$8:A110,"&gt;="&amp;='Settings &amp; Rates'!$B$3,$A$8:A110,"&lt;="&amp;='Settings &amp; Rates'!$B$4)),0)*='Settings &amp; Rates'!$B$9 +I111*F111*='Settings &amp; Rates'!$B$12,IF(E111="Motorcycle",I111*='Settings &amp; Rates'!$B$10,IF(E111="Bicycle",I111*='Settings &amp; Rates'!$B$11,0)))),"")</f>
        <v/>
      </c>
      <c r="N111" s="6" t="n"/>
    </row>
    <row r="112">
      <c r="A112" s="5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>
        <f>IF(E112&lt;&gt;"Car/Van","",SUMIFS($I$8:I112,$E$8:E112,"Car/Van",$A$8:A112,"&gt;="&amp;='Settings &amp; Rates'!$B$3,$A$8:A112,"&lt;="&amp;='Settings &amp; Rates'!$B$4))</f>
        <v/>
      </c>
      <c r="K112" s="6">
        <f>IFERROR(IF(I112=0,"",IF(E112="Car/Van",  (MIN(MAX(='Settings &amp; Rates'!$B$13-SUMIFS($I$8:I111,$E$8:E111,"Car/Van",$A$8:A111,"&gt;="&amp;='Settings &amp; Rates'!$B$3,$A$8:A111,"&lt;="&amp;='Settings &amp; Rates'!$B$4)),I112)*='Settings &amp; Rates'!$B$8  +MAX(I112-MAX(0,='Settings &amp; Rates'!$B$13-SUMIFS($I$8:I111,$E$8:E111,"Car/Van",$A$8:A111,"&gt;="&amp;='Settings &amp; Rates'!$B$3,$A$8:A111,"&lt;="&amp;='Settings &amp; Rates'!$B$4)),0)*='Settings &amp; Rates'!$B$9)/I112,IF(E112="Motorcycle",='Settings &amp; Rates'!$B$10,IF(E112="Bicycle",='Settings &amp; Rates'!$B$11,"")))),"")</f>
        <v/>
      </c>
      <c r="L112" s="6">
        <f>IF(E112="Car/Van",='Settings &amp; Rates'!$B$12*F112,0)</f>
        <v/>
      </c>
      <c r="M112" s="7">
        <f>IFERROR(IF(I112=0,"",IF(E112="Car/Van",  MIN(MAX(='Settings &amp; Rates'!$B$13-SUMIFS($I$8:I111,$E$8:E111,"Car/Van",$A$8:A111,"&gt;="&amp;='Settings &amp; Rates'!$B$3,$A$8:A111,"&lt;="&amp;='Settings &amp; Rates'!$B$4)),I112)*='Settings &amp; Rates'!$B$8 +MAX(I112-MAX(0,='Settings &amp; Rates'!$B$13-SUMIFS($I$8:I111,$E$8:E111,"Car/Van",$A$8:A111,"&gt;="&amp;='Settings &amp; Rates'!$B$3,$A$8:A111,"&lt;="&amp;='Settings &amp; Rates'!$B$4)),0)*='Settings &amp; Rates'!$B$9 +I112*F112*='Settings &amp; Rates'!$B$12,IF(E112="Motorcycle",I112*='Settings &amp; Rates'!$B$10,IF(E112="Bicycle",I112*='Settings &amp; Rates'!$B$11,0)))),"")</f>
        <v/>
      </c>
      <c r="N112" s="6" t="n"/>
    </row>
    <row r="113">
      <c r="A113" s="5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>
        <f>IF(E113&lt;&gt;"Car/Van","",SUMIFS($I$8:I113,$E$8:E113,"Car/Van",$A$8:A113,"&gt;="&amp;='Settings &amp; Rates'!$B$3,$A$8:A113,"&lt;="&amp;='Settings &amp; Rates'!$B$4))</f>
        <v/>
      </c>
      <c r="K113" s="6">
        <f>IFERROR(IF(I113=0,"",IF(E113="Car/Van",  (MIN(MAX(='Settings &amp; Rates'!$B$13-SUMIFS($I$8:I112,$E$8:E112,"Car/Van",$A$8:A112,"&gt;="&amp;='Settings &amp; Rates'!$B$3,$A$8:A112,"&lt;="&amp;='Settings &amp; Rates'!$B$4)),I113)*='Settings &amp; Rates'!$B$8  +MAX(I113-MAX(0,='Settings &amp; Rates'!$B$13-SUMIFS($I$8:I112,$E$8:E112,"Car/Van",$A$8:A112,"&gt;="&amp;='Settings &amp; Rates'!$B$3,$A$8:A112,"&lt;="&amp;='Settings &amp; Rates'!$B$4)),0)*='Settings &amp; Rates'!$B$9)/I113,IF(E113="Motorcycle",='Settings &amp; Rates'!$B$10,IF(E113="Bicycle",='Settings &amp; Rates'!$B$11,"")))),"")</f>
        <v/>
      </c>
      <c r="L113" s="6">
        <f>IF(E113="Car/Van",='Settings &amp; Rates'!$B$12*F113,0)</f>
        <v/>
      </c>
      <c r="M113" s="7">
        <f>IFERROR(IF(I113=0,"",IF(E113="Car/Van",  MIN(MAX(='Settings &amp; Rates'!$B$13-SUMIFS($I$8:I112,$E$8:E112,"Car/Van",$A$8:A112,"&gt;="&amp;='Settings &amp; Rates'!$B$3,$A$8:A112,"&lt;="&amp;='Settings &amp; Rates'!$B$4)),I113)*='Settings &amp; Rates'!$B$8 +MAX(I113-MAX(0,='Settings &amp; Rates'!$B$13-SUMIFS($I$8:I112,$E$8:E112,"Car/Van",$A$8:A112,"&gt;="&amp;='Settings &amp; Rates'!$B$3,$A$8:A112,"&lt;="&amp;='Settings &amp; Rates'!$B$4)),0)*='Settings &amp; Rates'!$B$9 +I113*F113*='Settings &amp; Rates'!$B$12,IF(E113="Motorcycle",I113*='Settings &amp; Rates'!$B$10,IF(E113="Bicycle",I113*='Settings &amp; Rates'!$B$11,0)))),"")</f>
        <v/>
      </c>
      <c r="N113" s="6" t="n"/>
    </row>
    <row r="114">
      <c r="A114" s="5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>
        <f>IF(E114&lt;&gt;"Car/Van","",SUMIFS($I$8:I114,$E$8:E114,"Car/Van",$A$8:A114,"&gt;="&amp;='Settings &amp; Rates'!$B$3,$A$8:A114,"&lt;="&amp;='Settings &amp; Rates'!$B$4))</f>
        <v/>
      </c>
      <c r="K114" s="6">
        <f>IFERROR(IF(I114=0,"",IF(E114="Car/Van",  (MIN(MAX(='Settings &amp; Rates'!$B$13-SUMIFS($I$8:I113,$E$8:E113,"Car/Van",$A$8:A113,"&gt;="&amp;='Settings &amp; Rates'!$B$3,$A$8:A113,"&lt;="&amp;='Settings &amp; Rates'!$B$4)),I114)*='Settings &amp; Rates'!$B$8  +MAX(I114-MAX(0,='Settings &amp; Rates'!$B$13-SUMIFS($I$8:I113,$E$8:E113,"Car/Van",$A$8:A113,"&gt;="&amp;='Settings &amp; Rates'!$B$3,$A$8:A113,"&lt;="&amp;='Settings &amp; Rates'!$B$4)),0)*='Settings &amp; Rates'!$B$9)/I114,IF(E114="Motorcycle",='Settings &amp; Rates'!$B$10,IF(E114="Bicycle",='Settings &amp; Rates'!$B$11,"")))),"")</f>
        <v/>
      </c>
      <c r="L114" s="6">
        <f>IF(E114="Car/Van",='Settings &amp; Rates'!$B$12*F114,0)</f>
        <v/>
      </c>
      <c r="M114" s="7">
        <f>IFERROR(IF(I114=0,"",IF(E114="Car/Van",  MIN(MAX(='Settings &amp; Rates'!$B$13-SUMIFS($I$8:I113,$E$8:E113,"Car/Van",$A$8:A113,"&gt;="&amp;='Settings &amp; Rates'!$B$3,$A$8:A113,"&lt;="&amp;='Settings &amp; Rates'!$B$4)),I114)*='Settings &amp; Rates'!$B$8 +MAX(I114-MAX(0,='Settings &amp; Rates'!$B$13-SUMIFS($I$8:I113,$E$8:E113,"Car/Van",$A$8:A113,"&gt;="&amp;='Settings &amp; Rates'!$B$3,$A$8:A113,"&lt;="&amp;='Settings &amp; Rates'!$B$4)),0)*='Settings &amp; Rates'!$B$9 +I114*F114*='Settings &amp; Rates'!$B$12,IF(E114="Motorcycle",I114*='Settings &amp; Rates'!$B$10,IF(E114="Bicycle",I114*='Settings &amp; Rates'!$B$11,0)))),"")</f>
        <v/>
      </c>
      <c r="N114" s="6" t="n"/>
    </row>
    <row r="115">
      <c r="A115" s="5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>
        <f>IF(E115&lt;&gt;"Car/Van","",SUMIFS($I$8:I115,$E$8:E115,"Car/Van",$A$8:A115,"&gt;="&amp;='Settings &amp; Rates'!$B$3,$A$8:A115,"&lt;="&amp;='Settings &amp; Rates'!$B$4))</f>
        <v/>
      </c>
      <c r="K115" s="6">
        <f>IFERROR(IF(I115=0,"",IF(E115="Car/Van",  (MIN(MAX(='Settings &amp; Rates'!$B$13-SUMIFS($I$8:I114,$E$8:E114,"Car/Van",$A$8:A114,"&gt;="&amp;='Settings &amp; Rates'!$B$3,$A$8:A114,"&lt;="&amp;='Settings &amp; Rates'!$B$4)),I115)*='Settings &amp; Rates'!$B$8  +MAX(I115-MAX(0,='Settings &amp; Rates'!$B$13-SUMIFS($I$8:I114,$E$8:E114,"Car/Van",$A$8:A114,"&gt;="&amp;='Settings &amp; Rates'!$B$3,$A$8:A114,"&lt;="&amp;='Settings &amp; Rates'!$B$4)),0)*='Settings &amp; Rates'!$B$9)/I115,IF(E115="Motorcycle",='Settings &amp; Rates'!$B$10,IF(E115="Bicycle",='Settings &amp; Rates'!$B$11,"")))),"")</f>
        <v/>
      </c>
      <c r="L115" s="6">
        <f>IF(E115="Car/Van",='Settings &amp; Rates'!$B$12*F115,0)</f>
        <v/>
      </c>
      <c r="M115" s="7">
        <f>IFERROR(IF(I115=0,"",IF(E115="Car/Van",  MIN(MAX(='Settings &amp; Rates'!$B$13-SUMIFS($I$8:I114,$E$8:E114,"Car/Van",$A$8:A114,"&gt;="&amp;='Settings &amp; Rates'!$B$3,$A$8:A114,"&lt;="&amp;='Settings &amp; Rates'!$B$4)),I115)*='Settings &amp; Rates'!$B$8 +MAX(I115-MAX(0,='Settings &amp; Rates'!$B$13-SUMIFS($I$8:I114,$E$8:E114,"Car/Van",$A$8:A114,"&gt;="&amp;='Settings &amp; Rates'!$B$3,$A$8:A114,"&lt;="&amp;='Settings &amp; Rates'!$B$4)),0)*='Settings &amp; Rates'!$B$9 +I115*F115*='Settings &amp; Rates'!$B$12,IF(E115="Motorcycle",I115*='Settings &amp; Rates'!$B$10,IF(E115="Bicycle",I115*='Settings &amp; Rates'!$B$11,0)))),"")</f>
        <v/>
      </c>
      <c r="N115" s="6" t="n"/>
    </row>
    <row r="116">
      <c r="A116" s="5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>
        <f>IF(E116&lt;&gt;"Car/Van","",SUMIFS($I$8:I116,$E$8:E116,"Car/Van",$A$8:A116,"&gt;="&amp;='Settings &amp; Rates'!$B$3,$A$8:A116,"&lt;="&amp;='Settings &amp; Rates'!$B$4))</f>
        <v/>
      </c>
      <c r="K116" s="6">
        <f>IFERROR(IF(I116=0,"",IF(E116="Car/Van",  (MIN(MAX(='Settings &amp; Rates'!$B$13-SUMIFS($I$8:I115,$E$8:E115,"Car/Van",$A$8:A115,"&gt;="&amp;='Settings &amp; Rates'!$B$3,$A$8:A115,"&lt;="&amp;='Settings &amp; Rates'!$B$4)),I116)*='Settings &amp; Rates'!$B$8  +MAX(I116-MAX(0,='Settings &amp; Rates'!$B$13-SUMIFS($I$8:I115,$E$8:E115,"Car/Van",$A$8:A115,"&gt;="&amp;='Settings &amp; Rates'!$B$3,$A$8:A115,"&lt;="&amp;='Settings &amp; Rates'!$B$4)),0)*='Settings &amp; Rates'!$B$9)/I116,IF(E116="Motorcycle",='Settings &amp; Rates'!$B$10,IF(E116="Bicycle",='Settings &amp; Rates'!$B$11,"")))),"")</f>
        <v/>
      </c>
      <c r="L116" s="6">
        <f>IF(E116="Car/Van",='Settings &amp; Rates'!$B$12*F116,0)</f>
        <v/>
      </c>
      <c r="M116" s="7">
        <f>IFERROR(IF(I116=0,"",IF(E116="Car/Van",  MIN(MAX(='Settings &amp; Rates'!$B$13-SUMIFS($I$8:I115,$E$8:E115,"Car/Van",$A$8:A115,"&gt;="&amp;='Settings &amp; Rates'!$B$3,$A$8:A115,"&lt;="&amp;='Settings &amp; Rates'!$B$4)),I116)*='Settings &amp; Rates'!$B$8 +MAX(I116-MAX(0,='Settings &amp; Rates'!$B$13-SUMIFS($I$8:I115,$E$8:E115,"Car/Van",$A$8:A115,"&gt;="&amp;='Settings &amp; Rates'!$B$3,$A$8:A115,"&lt;="&amp;='Settings &amp; Rates'!$B$4)),0)*='Settings &amp; Rates'!$B$9 +I116*F116*='Settings &amp; Rates'!$B$12,IF(E116="Motorcycle",I116*='Settings &amp; Rates'!$B$10,IF(E116="Bicycle",I116*='Settings &amp; Rates'!$B$11,0)))),"")</f>
        <v/>
      </c>
      <c r="N116" s="6" t="n"/>
    </row>
    <row r="117">
      <c r="A117" s="5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>
        <f>IF(E117&lt;&gt;"Car/Van","",SUMIFS($I$8:I117,$E$8:E117,"Car/Van",$A$8:A117,"&gt;="&amp;='Settings &amp; Rates'!$B$3,$A$8:A117,"&lt;="&amp;='Settings &amp; Rates'!$B$4))</f>
        <v/>
      </c>
      <c r="K117" s="6">
        <f>IFERROR(IF(I117=0,"",IF(E117="Car/Van",  (MIN(MAX(='Settings &amp; Rates'!$B$13-SUMIFS($I$8:I116,$E$8:E116,"Car/Van",$A$8:A116,"&gt;="&amp;='Settings &amp; Rates'!$B$3,$A$8:A116,"&lt;="&amp;='Settings &amp; Rates'!$B$4)),I117)*='Settings &amp; Rates'!$B$8  +MAX(I117-MAX(0,='Settings &amp; Rates'!$B$13-SUMIFS($I$8:I116,$E$8:E116,"Car/Van",$A$8:A116,"&gt;="&amp;='Settings &amp; Rates'!$B$3,$A$8:A116,"&lt;="&amp;='Settings &amp; Rates'!$B$4)),0)*='Settings &amp; Rates'!$B$9)/I117,IF(E117="Motorcycle",='Settings &amp; Rates'!$B$10,IF(E117="Bicycle",='Settings &amp; Rates'!$B$11,"")))),"")</f>
        <v/>
      </c>
      <c r="L117" s="6">
        <f>IF(E117="Car/Van",='Settings &amp; Rates'!$B$12*F117,0)</f>
        <v/>
      </c>
      <c r="M117" s="7">
        <f>IFERROR(IF(I117=0,"",IF(E117="Car/Van",  MIN(MAX(='Settings &amp; Rates'!$B$13-SUMIFS($I$8:I116,$E$8:E116,"Car/Van",$A$8:A116,"&gt;="&amp;='Settings &amp; Rates'!$B$3,$A$8:A116,"&lt;="&amp;='Settings &amp; Rates'!$B$4)),I117)*='Settings &amp; Rates'!$B$8 +MAX(I117-MAX(0,='Settings &amp; Rates'!$B$13-SUMIFS($I$8:I116,$E$8:E116,"Car/Van",$A$8:A116,"&gt;="&amp;='Settings &amp; Rates'!$B$3,$A$8:A116,"&lt;="&amp;='Settings &amp; Rates'!$B$4)),0)*='Settings &amp; Rates'!$B$9 +I117*F117*='Settings &amp; Rates'!$B$12,IF(E117="Motorcycle",I117*='Settings &amp; Rates'!$B$10,IF(E117="Bicycle",I117*='Settings &amp; Rates'!$B$11,0)))),"")</f>
        <v/>
      </c>
      <c r="N117" s="6" t="n"/>
    </row>
    <row r="118">
      <c r="A118" s="5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>
        <f>IF(E118&lt;&gt;"Car/Van","",SUMIFS($I$8:I118,$E$8:E118,"Car/Van",$A$8:A118,"&gt;="&amp;='Settings &amp; Rates'!$B$3,$A$8:A118,"&lt;="&amp;='Settings &amp; Rates'!$B$4))</f>
        <v/>
      </c>
      <c r="K118" s="6">
        <f>IFERROR(IF(I118=0,"",IF(E118="Car/Van",  (MIN(MAX(='Settings &amp; Rates'!$B$13-SUMIFS($I$8:I117,$E$8:E117,"Car/Van",$A$8:A117,"&gt;="&amp;='Settings &amp; Rates'!$B$3,$A$8:A117,"&lt;="&amp;='Settings &amp; Rates'!$B$4)),I118)*='Settings &amp; Rates'!$B$8  +MAX(I118-MAX(0,='Settings &amp; Rates'!$B$13-SUMIFS($I$8:I117,$E$8:E117,"Car/Van",$A$8:A117,"&gt;="&amp;='Settings &amp; Rates'!$B$3,$A$8:A117,"&lt;="&amp;='Settings &amp; Rates'!$B$4)),0)*='Settings &amp; Rates'!$B$9)/I118,IF(E118="Motorcycle",='Settings &amp; Rates'!$B$10,IF(E118="Bicycle",='Settings &amp; Rates'!$B$11,"")))),"")</f>
        <v/>
      </c>
      <c r="L118" s="6">
        <f>IF(E118="Car/Van",='Settings &amp; Rates'!$B$12*F118,0)</f>
        <v/>
      </c>
      <c r="M118" s="7">
        <f>IFERROR(IF(I118=0,"",IF(E118="Car/Van",  MIN(MAX(='Settings &amp; Rates'!$B$13-SUMIFS($I$8:I117,$E$8:E117,"Car/Van",$A$8:A117,"&gt;="&amp;='Settings &amp; Rates'!$B$3,$A$8:A117,"&lt;="&amp;='Settings &amp; Rates'!$B$4)),I118)*='Settings &amp; Rates'!$B$8 +MAX(I118-MAX(0,='Settings &amp; Rates'!$B$13-SUMIFS($I$8:I117,$E$8:E117,"Car/Van",$A$8:A117,"&gt;="&amp;='Settings &amp; Rates'!$B$3,$A$8:A117,"&lt;="&amp;='Settings &amp; Rates'!$B$4)),0)*='Settings &amp; Rates'!$B$9 +I118*F118*='Settings &amp; Rates'!$B$12,IF(E118="Motorcycle",I118*='Settings &amp; Rates'!$B$10,IF(E118="Bicycle",I118*='Settings &amp; Rates'!$B$11,0)))),"")</f>
        <v/>
      </c>
      <c r="N118" s="6" t="n"/>
    </row>
    <row r="119">
      <c r="A119" s="5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>
        <f>IF(E119&lt;&gt;"Car/Van","",SUMIFS($I$8:I119,$E$8:E119,"Car/Van",$A$8:A119,"&gt;="&amp;='Settings &amp; Rates'!$B$3,$A$8:A119,"&lt;="&amp;='Settings &amp; Rates'!$B$4))</f>
        <v/>
      </c>
      <c r="K119" s="6">
        <f>IFERROR(IF(I119=0,"",IF(E119="Car/Van",  (MIN(MAX(='Settings &amp; Rates'!$B$13-SUMIFS($I$8:I118,$E$8:E118,"Car/Van",$A$8:A118,"&gt;="&amp;='Settings &amp; Rates'!$B$3,$A$8:A118,"&lt;="&amp;='Settings &amp; Rates'!$B$4)),I119)*='Settings &amp; Rates'!$B$8  +MAX(I119-MAX(0,='Settings &amp; Rates'!$B$13-SUMIFS($I$8:I118,$E$8:E118,"Car/Van",$A$8:A118,"&gt;="&amp;='Settings &amp; Rates'!$B$3,$A$8:A118,"&lt;="&amp;='Settings &amp; Rates'!$B$4)),0)*='Settings &amp; Rates'!$B$9)/I119,IF(E119="Motorcycle",='Settings &amp; Rates'!$B$10,IF(E119="Bicycle",='Settings &amp; Rates'!$B$11,"")))),"")</f>
        <v/>
      </c>
      <c r="L119" s="6">
        <f>IF(E119="Car/Van",='Settings &amp; Rates'!$B$12*F119,0)</f>
        <v/>
      </c>
      <c r="M119" s="7">
        <f>IFERROR(IF(I119=0,"",IF(E119="Car/Van",  MIN(MAX(='Settings &amp; Rates'!$B$13-SUMIFS($I$8:I118,$E$8:E118,"Car/Van",$A$8:A118,"&gt;="&amp;='Settings &amp; Rates'!$B$3,$A$8:A118,"&lt;="&amp;='Settings &amp; Rates'!$B$4)),I119)*='Settings &amp; Rates'!$B$8 +MAX(I119-MAX(0,='Settings &amp; Rates'!$B$13-SUMIFS($I$8:I118,$E$8:E118,"Car/Van",$A$8:A118,"&gt;="&amp;='Settings &amp; Rates'!$B$3,$A$8:A118,"&lt;="&amp;='Settings &amp; Rates'!$B$4)),0)*='Settings &amp; Rates'!$B$9 +I119*F119*='Settings &amp; Rates'!$B$12,IF(E119="Motorcycle",I119*='Settings &amp; Rates'!$B$10,IF(E119="Bicycle",I119*='Settings &amp; Rates'!$B$11,0)))),"")</f>
        <v/>
      </c>
      <c r="N119" s="6" t="n"/>
    </row>
    <row r="120">
      <c r="A120" s="5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>
        <f>IF(E120&lt;&gt;"Car/Van","",SUMIFS($I$8:I120,$E$8:E120,"Car/Van",$A$8:A120,"&gt;="&amp;='Settings &amp; Rates'!$B$3,$A$8:A120,"&lt;="&amp;='Settings &amp; Rates'!$B$4))</f>
        <v/>
      </c>
      <c r="K120" s="6">
        <f>IFERROR(IF(I120=0,"",IF(E120="Car/Van",  (MIN(MAX(='Settings &amp; Rates'!$B$13-SUMIFS($I$8:I119,$E$8:E119,"Car/Van",$A$8:A119,"&gt;="&amp;='Settings &amp; Rates'!$B$3,$A$8:A119,"&lt;="&amp;='Settings &amp; Rates'!$B$4)),I120)*='Settings &amp; Rates'!$B$8  +MAX(I120-MAX(0,='Settings &amp; Rates'!$B$13-SUMIFS($I$8:I119,$E$8:E119,"Car/Van",$A$8:A119,"&gt;="&amp;='Settings &amp; Rates'!$B$3,$A$8:A119,"&lt;="&amp;='Settings &amp; Rates'!$B$4)),0)*='Settings &amp; Rates'!$B$9)/I120,IF(E120="Motorcycle",='Settings &amp; Rates'!$B$10,IF(E120="Bicycle",='Settings &amp; Rates'!$B$11,"")))),"")</f>
        <v/>
      </c>
      <c r="L120" s="6">
        <f>IF(E120="Car/Van",='Settings &amp; Rates'!$B$12*F120,0)</f>
        <v/>
      </c>
      <c r="M120" s="7">
        <f>IFERROR(IF(I120=0,"",IF(E120="Car/Van",  MIN(MAX(='Settings &amp; Rates'!$B$13-SUMIFS($I$8:I119,$E$8:E119,"Car/Van",$A$8:A119,"&gt;="&amp;='Settings &amp; Rates'!$B$3,$A$8:A119,"&lt;="&amp;='Settings &amp; Rates'!$B$4)),I120)*='Settings &amp; Rates'!$B$8 +MAX(I120-MAX(0,='Settings &amp; Rates'!$B$13-SUMIFS($I$8:I119,$E$8:E119,"Car/Van",$A$8:A119,"&gt;="&amp;='Settings &amp; Rates'!$B$3,$A$8:A119,"&lt;="&amp;='Settings &amp; Rates'!$B$4)),0)*='Settings &amp; Rates'!$B$9 +I120*F120*='Settings &amp; Rates'!$B$12,IF(E120="Motorcycle",I120*='Settings &amp; Rates'!$B$10,IF(E120="Bicycle",I120*='Settings &amp; Rates'!$B$11,0)))),"")</f>
        <v/>
      </c>
      <c r="N120" s="6" t="n"/>
    </row>
    <row r="121">
      <c r="A121" s="5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>
        <f>IF(E121&lt;&gt;"Car/Van","",SUMIFS($I$8:I121,$E$8:E121,"Car/Van",$A$8:A121,"&gt;="&amp;='Settings &amp; Rates'!$B$3,$A$8:A121,"&lt;="&amp;='Settings &amp; Rates'!$B$4))</f>
        <v/>
      </c>
      <c r="K121" s="6">
        <f>IFERROR(IF(I121=0,"",IF(E121="Car/Van",  (MIN(MAX(='Settings &amp; Rates'!$B$13-SUMIFS($I$8:I120,$E$8:E120,"Car/Van",$A$8:A120,"&gt;="&amp;='Settings &amp; Rates'!$B$3,$A$8:A120,"&lt;="&amp;='Settings &amp; Rates'!$B$4)),I121)*='Settings &amp; Rates'!$B$8  +MAX(I121-MAX(0,='Settings &amp; Rates'!$B$13-SUMIFS($I$8:I120,$E$8:E120,"Car/Van",$A$8:A120,"&gt;="&amp;='Settings &amp; Rates'!$B$3,$A$8:A120,"&lt;="&amp;='Settings &amp; Rates'!$B$4)),0)*='Settings &amp; Rates'!$B$9)/I121,IF(E121="Motorcycle",='Settings &amp; Rates'!$B$10,IF(E121="Bicycle",='Settings &amp; Rates'!$B$11,"")))),"")</f>
        <v/>
      </c>
      <c r="L121" s="6">
        <f>IF(E121="Car/Van",='Settings &amp; Rates'!$B$12*F121,0)</f>
        <v/>
      </c>
      <c r="M121" s="7">
        <f>IFERROR(IF(I121=0,"",IF(E121="Car/Van",  MIN(MAX(='Settings &amp; Rates'!$B$13-SUMIFS($I$8:I120,$E$8:E120,"Car/Van",$A$8:A120,"&gt;="&amp;='Settings &amp; Rates'!$B$3,$A$8:A120,"&lt;="&amp;='Settings &amp; Rates'!$B$4)),I121)*='Settings &amp; Rates'!$B$8 +MAX(I121-MAX(0,='Settings &amp; Rates'!$B$13-SUMIFS($I$8:I120,$E$8:E120,"Car/Van",$A$8:A120,"&gt;="&amp;='Settings &amp; Rates'!$B$3,$A$8:A120,"&lt;="&amp;='Settings &amp; Rates'!$B$4)),0)*='Settings &amp; Rates'!$B$9 +I121*F121*='Settings &amp; Rates'!$B$12,IF(E121="Motorcycle",I121*='Settings &amp; Rates'!$B$10,IF(E121="Bicycle",I121*='Settings &amp; Rates'!$B$11,0)))),"")</f>
        <v/>
      </c>
      <c r="N121" s="6" t="n"/>
    </row>
    <row r="122">
      <c r="A122" s="5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>
        <f>IF(E122&lt;&gt;"Car/Van","",SUMIFS($I$8:I122,$E$8:E122,"Car/Van",$A$8:A122,"&gt;="&amp;='Settings &amp; Rates'!$B$3,$A$8:A122,"&lt;="&amp;='Settings &amp; Rates'!$B$4))</f>
        <v/>
      </c>
      <c r="K122" s="6">
        <f>IFERROR(IF(I122=0,"",IF(E122="Car/Van",  (MIN(MAX(='Settings &amp; Rates'!$B$13-SUMIFS($I$8:I121,$E$8:E121,"Car/Van",$A$8:A121,"&gt;="&amp;='Settings &amp; Rates'!$B$3,$A$8:A121,"&lt;="&amp;='Settings &amp; Rates'!$B$4)),I122)*='Settings &amp; Rates'!$B$8  +MAX(I122-MAX(0,='Settings &amp; Rates'!$B$13-SUMIFS($I$8:I121,$E$8:E121,"Car/Van",$A$8:A121,"&gt;="&amp;='Settings &amp; Rates'!$B$3,$A$8:A121,"&lt;="&amp;='Settings &amp; Rates'!$B$4)),0)*='Settings &amp; Rates'!$B$9)/I122,IF(E122="Motorcycle",='Settings &amp; Rates'!$B$10,IF(E122="Bicycle",='Settings &amp; Rates'!$B$11,"")))),"")</f>
        <v/>
      </c>
      <c r="L122" s="6">
        <f>IF(E122="Car/Van",='Settings &amp; Rates'!$B$12*F122,0)</f>
        <v/>
      </c>
      <c r="M122" s="7">
        <f>IFERROR(IF(I122=0,"",IF(E122="Car/Van",  MIN(MAX(='Settings &amp; Rates'!$B$13-SUMIFS($I$8:I121,$E$8:E121,"Car/Van",$A$8:A121,"&gt;="&amp;='Settings &amp; Rates'!$B$3,$A$8:A121,"&lt;="&amp;='Settings &amp; Rates'!$B$4)),I122)*='Settings &amp; Rates'!$B$8 +MAX(I122-MAX(0,='Settings &amp; Rates'!$B$13-SUMIFS($I$8:I121,$E$8:E121,"Car/Van",$A$8:A121,"&gt;="&amp;='Settings &amp; Rates'!$B$3,$A$8:A121,"&lt;="&amp;='Settings &amp; Rates'!$B$4)),0)*='Settings &amp; Rates'!$B$9 +I122*F122*='Settings &amp; Rates'!$B$12,IF(E122="Motorcycle",I122*='Settings &amp; Rates'!$B$10,IF(E122="Bicycle",I122*='Settings &amp; Rates'!$B$11,0)))),"")</f>
        <v/>
      </c>
      <c r="N122" s="6" t="n"/>
    </row>
    <row r="123">
      <c r="A123" s="5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>
        <f>IF(E123&lt;&gt;"Car/Van","",SUMIFS($I$8:I123,$E$8:E123,"Car/Van",$A$8:A123,"&gt;="&amp;='Settings &amp; Rates'!$B$3,$A$8:A123,"&lt;="&amp;='Settings &amp; Rates'!$B$4))</f>
        <v/>
      </c>
      <c r="K123" s="6">
        <f>IFERROR(IF(I123=0,"",IF(E123="Car/Van",  (MIN(MAX(='Settings &amp; Rates'!$B$13-SUMIFS($I$8:I122,$E$8:E122,"Car/Van",$A$8:A122,"&gt;="&amp;='Settings &amp; Rates'!$B$3,$A$8:A122,"&lt;="&amp;='Settings &amp; Rates'!$B$4)),I123)*='Settings &amp; Rates'!$B$8  +MAX(I123-MAX(0,='Settings &amp; Rates'!$B$13-SUMIFS($I$8:I122,$E$8:E122,"Car/Van",$A$8:A122,"&gt;="&amp;='Settings &amp; Rates'!$B$3,$A$8:A122,"&lt;="&amp;='Settings &amp; Rates'!$B$4)),0)*='Settings &amp; Rates'!$B$9)/I123,IF(E123="Motorcycle",='Settings &amp; Rates'!$B$10,IF(E123="Bicycle",='Settings &amp; Rates'!$B$11,"")))),"")</f>
        <v/>
      </c>
      <c r="L123" s="6">
        <f>IF(E123="Car/Van",='Settings &amp; Rates'!$B$12*F123,0)</f>
        <v/>
      </c>
      <c r="M123" s="7">
        <f>IFERROR(IF(I123=0,"",IF(E123="Car/Van",  MIN(MAX(='Settings &amp; Rates'!$B$13-SUMIFS($I$8:I122,$E$8:E122,"Car/Van",$A$8:A122,"&gt;="&amp;='Settings &amp; Rates'!$B$3,$A$8:A122,"&lt;="&amp;='Settings &amp; Rates'!$B$4)),I123)*='Settings &amp; Rates'!$B$8 +MAX(I123-MAX(0,='Settings &amp; Rates'!$B$13-SUMIFS($I$8:I122,$E$8:E122,"Car/Van",$A$8:A122,"&gt;="&amp;='Settings &amp; Rates'!$B$3,$A$8:A122,"&lt;="&amp;='Settings &amp; Rates'!$B$4)),0)*='Settings &amp; Rates'!$B$9 +I123*F123*='Settings &amp; Rates'!$B$12,IF(E123="Motorcycle",I123*='Settings &amp; Rates'!$B$10,IF(E123="Bicycle",I123*='Settings &amp; Rates'!$B$11,0)))),"")</f>
        <v/>
      </c>
      <c r="N123" s="6" t="n"/>
    </row>
    <row r="124">
      <c r="A124" s="5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>
        <f>IF(E124&lt;&gt;"Car/Van","",SUMIFS($I$8:I124,$E$8:E124,"Car/Van",$A$8:A124,"&gt;="&amp;='Settings &amp; Rates'!$B$3,$A$8:A124,"&lt;="&amp;='Settings &amp; Rates'!$B$4))</f>
        <v/>
      </c>
      <c r="K124" s="6">
        <f>IFERROR(IF(I124=0,"",IF(E124="Car/Van",  (MIN(MAX(='Settings &amp; Rates'!$B$13-SUMIFS($I$8:I123,$E$8:E123,"Car/Van",$A$8:A123,"&gt;="&amp;='Settings &amp; Rates'!$B$3,$A$8:A123,"&lt;="&amp;='Settings &amp; Rates'!$B$4)),I124)*='Settings &amp; Rates'!$B$8  +MAX(I124-MAX(0,='Settings &amp; Rates'!$B$13-SUMIFS($I$8:I123,$E$8:E123,"Car/Van",$A$8:A123,"&gt;="&amp;='Settings &amp; Rates'!$B$3,$A$8:A123,"&lt;="&amp;='Settings &amp; Rates'!$B$4)),0)*='Settings &amp; Rates'!$B$9)/I124,IF(E124="Motorcycle",='Settings &amp; Rates'!$B$10,IF(E124="Bicycle",='Settings &amp; Rates'!$B$11,"")))),"")</f>
        <v/>
      </c>
      <c r="L124" s="6">
        <f>IF(E124="Car/Van",='Settings &amp; Rates'!$B$12*F124,0)</f>
        <v/>
      </c>
      <c r="M124" s="7">
        <f>IFERROR(IF(I124=0,"",IF(E124="Car/Van",  MIN(MAX(='Settings &amp; Rates'!$B$13-SUMIFS($I$8:I123,$E$8:E123,"Car/Van",$A$8:A123,"&gt;="&amp;='Settings &amp; Rates'!$B$3,$A$8:A123,"&lt;="&amp;='Settings &amp; Rates'!$B$4)),I124)*='Settings &amp; Rates'!$B$8 +MAX(I124-MAX(0,='Settings &amp; Rates'!$B$13-SUMIFS($I$8:I123,$E$8:E123,"Car/Van",$A$8:A123,"&gt;="&amp;='Settings &amp; Rates'!$B$3,$A$8:A123,"&lt;="&amp;='Settings &amp; Rates'!$B$4)),0)*='Settings &amp; Rates'!$B$9 +I124*F124*='Settings &amp; Rates'!$B$12,IF(E124="Motorcycle",I124*='Settings &amp; Rates'!$B$10,IF(E124="Bicycle",I124*='Settings &amp; Rates'!$B$11,0)))),"")</f>
        <v/>
      </c>
      <c r="N124" s="6" t="n"/>
    </row>
    <row r="125">
      <c r="A125" s="5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>
        <f>IF(E125&lt;&gt;"Car/Van","",SUMIFS($I$8:I125,$E$8:E125,"Car/Van",$A$8:A125,"&gt;="&amp;='Settings &amp; Rates'!$B$3,$A$8:A125,"&lt;="&amp;='Settings &amp; Rates'!$B$4))</f>
        <v/>
      </c>
      <c r="K125" s="6">
        <f>IFERROR(IF(I125=0,"",IF(E125="Car/Van",  (MIN(MAX(='Settings &amp; Rates'!$B$13-SUMIFS($I$8:I124,$E$8:E124,"Car/Van",$A$8:A124,"&gt;="&amp;='Settings &amp; Rates'!$B$3,$A$8:A124,"&lt;="&amp;='Settings &amp; Rates'!$B$4)),I125)*='Settings &amp; Rates'!$B$8  +MAX(I125-MAX(0,='Settings &amp; Rates'!$B$13-SUMIFS($I$8:I124,$E$8:E124,"Car/Van",$A$8:A124,"&gt;="&amp;='Settings &amp; Rates'!$B$3,$A$8:A124,"&lt;="&amp;='Settings &amp; Rates'!$B$4)),0)*='Settings &amp; Rates'!$B$9)/I125,IF(E125="Motorcycle",='Settings &amp; Rates'!$B$10,IF(E125="Bicycle",='Settings &amp; Rates'!$B$11,"")))),"")</f>
        <v/>
      </c>
      <c r="L125" s="6">
        <f>IF(E125="Car/Van",='Settings &amp; Rates'!$B$12*F125,0)</f>
        <v/>
      </c>
      <c r="M125" s="7">
        <f>IFERROR(IF(I125=0,"",IF(E125="Car/Van",  MIN(MAX(='Settings &amp; Rates'!$B$13-SUMIFS($I$8:I124,$E$8:E124,"Car/Van",$A$8:A124,"&gt;="&amp;='Settings &amp; Rates'!$B$3,$A$8:A124,"&lt;="&amp;='Settings &amp; Rates'!$B$4)),I125)*='Settings &amp; Rates'!$B$8 +MAX(I125-MAX(0,='Settings &amp; Rates'!$B$13-SUMIFS($I$8:I124,$E$8:E124,"Car/Van",$A$8:A124,"&gt;="&amp;='Settings &amp; Rates'!$B$3,$A$8:A124,"&lt;="&amp;='Settings &amp; Rates'!$B$4)),0)*='Settings &amp; Rates'!$B$9 +I125*F125*='Settings &amp; Rates'!$B$12,IF(E125="Motorcycle",I125*='Settings &amp; Rates'!$B$10,IF(E125="Bicycle",I125*='Settings &amp; Rates'!$B$11,0)))),"")</f>
        <v/>
      </c>
      <c r="N125" s="6" t="n"/>
    </row>
    <row r="126">
      <c r="A126" s="5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>
        <f>IF(E126&lt;&gt;"Car/Van","",SUMIFS($I$8:I126,$E$8:E126,"Car/Van",$A$8:A126,"&gt;="&amp;='Settings &amp; Rates'!$B$3,$A$8:A126,"&lt;="&amp;='Settings &amp; Rates'!$B$4))</f>
        <v/>
      </c>
      <c r="K126" s="6">
        <f>IFERROR(IF(I126=0,"",IF(E126="Car/Van",  (MIN(MAX(='Settings &amp; Rates'!$B$13-SUMIFS($I$8:I125,$E$8:E125,"Car/Van",$A$8:A125,"&gt;="&amp;='Settings &amp; Rates'!$B$3,$A$8:A125,"&lt;="&amp;='Settings &amp; Rates'!$B$4)),I126)*='Settings &amp; Rates'!$B$8  +MAX(I126-MAX(0,='Settings &amp; Rates'!$B$13-SUMIFS($I$8:I125,$E$8:E125,"Car/Van",$A$8:A125,"&gt;="&amp;='Settings &amp; Rates'!$B$3,$A$8:A125,"&lt;="&amp;='Settings &amp; Rates'!$B$4)),0)*='Settings &amp; Rates'!$B$9)/I126,IF(E126="Motorcycle",='Settings &amp; Rates'!$B$10,IF(E126="Bicycle",='Settings &amp; Rates'!$B$11,"")))),"")</f>
        <v/>
      </c>
      <c r="L126" s="6">
        <f>IF(E126="Car/Van",='Settings &amp; Rates'!$B$12*F126,0)</f>
        <v/>
      </c>
      <c r="M126" s="7">
        <f>IFERROR(IF(I126=0,"",IF(E126="Car/Van",  MIN(MAX(='Settings &amp; Rates'!$B$13-SUMIFS($I$8:I125,$E$8:E125,"Car/Van",$A$8:A125,"&gt;="&amp;='Settings &amp; Rates'!$B$3,$A$8:A125,"&lt;="&amp;='Settings &amp; Rates'!$B$4)),I126)*='Settings &amp; Rates'!$B$8 +MAX(I126-MAX(0,='Settings &amp; Rates'!$B$13-SUMIFS($I$8:I125,$E$8:E125,"Car/Van",$A$8:A125,"&gt;="&amp;='Settings &amp; Rates'!$B$3,$A$8:A125,"&lt;="&amp;='Settings &amp; Rates'!$B$4)),0)*='Settings &amp; Rates'!$B$9 +I126*F126*='Settings &amp; Rates'!$B$12,IF(E126="Motorcycle",I126*='Settings &amp; Rates'!$B$10,IF(E126="Bicycle",I126*='Settings &amp; Rates'!$B$11,0)))),"")</f>
        <v/>
      </c>
      <c r="N126" s="6" t="n"/>
    </row>
    <row r="127">
      <c r="A127" s="5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>
        <f>IF(E127&lt;&gt;"Car/Van","",SUMIFS($I$8:I127,$E$8:E127,"Car/Van",$A$8:A127,"&gt;="&amp;='Settings &amp; Rates'!$B$3,$A$8:A127,"&lt;="&amp;='Settings &amp; Rates'!$B$4))</f>
        <v/>
      </c>
      <c r="K127" s="6">
        <f>IFERROR(IF(I127=0,"",IF(E127="Car/Van",  (MIN(MAX(='Settings &amp; Rates'!$B$13-SUMIFS($I$8:I126,$E$8:E126,"Car/Van",$A$8:A126,"&gt;="&amp;='Settings &amp; Rates'!$B$3,$A$8:A126,"&lt;="&amp;='Settings &amp; Rates'!$B$4)),I127)*='Settings &amp; Rates'!$B$8  +MAX(I127-MAX(0,='Settings &amp; Rates'!$B$13-SUMIFS($I$8:I126,$E$8:E126,"Car/Van",$A$8:A126,"&gt;="&amp;='Settings &amp; Rates'!$B$3,$A$8:A126,"&lt;="&amp;='Settings &amp; Rates'!$B$4)),0)*='Settings &amp; Rates'!$B$9)/I127,IF(E127="Motorcycle",='Settings &amp; Rates'!$B$10,IF(E127="Bicycle",='Settings &amp; Rates'!$B$11,"")))),"")</f>
        <v/>
      </c>
      <c r="L127" s="6">
        <f>IF(E127="Car/Van",='Settings &amp; Rates'!$B$12*F127,0)</f>
        <v/>
      </c>
      <c r="M127" s="7">
        <f>IFERROR(IF(I127=0,"",IF(E127="Car/Van",  MIN(MAX(='Settings &amp; Rates'!$B$13-SUMIFS($I$8:I126,$E$8:E126,"Car/Van",$A$8:A126,"&gt;="&amp;='Settings &amp; Rates'!$B$3,$A$8:A126,"&lt;="&amp;='Settings &amp; Rates'!$B$4)),I127)*='Settings &amp; Rates'!$B$8 +MAX(I127-MAX(0,='Settings &amp; Rates'!$B$13-SUMIFS($I$8:I126,$E$8:E126,"Car/Van",$A$8:A126,"&gt;="&amp;='Settings &amp; Rates'!$B$3,$A$8:A126,"&lt;="&amp;='Settings &amp; Rates'!$B$4)),0)*='Settings &amp; Rates'!$B$9 +I127*F127*='Settings &amp; Rates'!$B$12,IF(E127="Motorcycle",I127*='Settings &amp; Rates'!$B$10,IF(E127="Bicycle",I127*='Settings &amp; Rates'!$B$11,0)))),"")</f>
        <v/>
      </c>
      <c r="N127" s="6" t="n"/>
    </row>
    <row r="128">
      <c r="A128" s="5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>
        <f>IF(E128&lt;&gt;"Car/Van","",SUMIFS($I$8:I128,$E$8:E128,"Car/Van",$A$8:A128,"&gt;="&amp;='Settings &amp; Rates'!$B$3,$A$8:A128,"&lt;="&amp;='Settings &amp; Rates'!$B$4))</f>
        <v/>
      </c>
      <c r="K128" s="6">
        <f>IFERROR(IF(I128=0,"",IF(E128="Car/Van",  (MIN(MAX(='Settings &amp; Rates'!$B$13-SUMIFS($I$8:I127,$E$8:E127,"Car/Van",$A$8:A127,"&gt;="&amp;='Settings &amp; Rates'!$B$3,$A$8:A127,"&lt;="&amp;='Settings &amp; Rates'!$B$4)),I128)*='Settings &amp; Rates'!$B$8  +MAX(I128-MAX(0,='Settings &amp; Rates'!$B$13-SUMIFS($I$8:I127,$E$8:E127,"Car/Van",$A$8:A127,"&gt;="&amp;='Settings &amp; Rates'!$B$3,$A$8:A127,"&lt;="&amp;='Settings &amp; Rates'!$B$4)),0)*='Settings &amp; Rates'!$B$9)/I128,IF(E128="Motorcycle",='Settings &amp; Rates'!$B$10,IF(E128="Bicycle",='Settings &amp; Rates'!$B$11,"")))),"")</f>
        <v/>
      </c>
      <c r="L128" s="6">
        <f>IF(E128="Car/Van",='Settings &amp; Rates'!$B$12*F128,0)</f>
        <v/>
      </c>
      <c r="M128" s="7">
        <f>IFERROR(IF(I128=0,"",IF(E128="Car/Van",  MIN(MAX(='Settings &amp; Rates'!$B$13-SUMIFS($I$8:I127,$E$8:E127,"Car/Van",$A$8:A127,"&gt;="&amp;='Settings &amp; Rates'!$B$3,$A$8:A127,"&lt;="&amp;='Settings &amp; Rates'!$B$4)),I128)*='Settings &amp; Rates'!$B$8 +MAX(I128-MAX(0,='Settings &amp; Rates'!$B$13-SUMIFS($I$8:I127,$E$8:E127,"Car/Van",$A$8:A127,"&gt;="&amp;='Settings &amp; Rates'!$B$3,$A$8:A127,"&lt;="&amp;='Settings &amp; Rates'!$B$4)),0)*='Settings &amp; Rates'!$B$9 +I128*F128*='Settings &amp; Rates'!$B$12,IF(E128="Motorcycle",I128*='Settings &amp; Rates'!$B$10,IF(E128="Bicycle",I128*='Settings &amp; Rates'!$B$11,0)))),"")</f>
        <v/>
      </c>
      <c r="N128" s="6" t="n"/>
    </row>
    <row r="129">
      <c r="A129" s="5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>
        <f>IF(E129&lt;&gt;"Car/Van","",SUMIFS($I$8:I129,$E$8:E129,"Car/Van",$A$8:A129,"&gt;="&amp;='Settings &amp; Rates'!$B$3,$A$8:A129,"&lt;="&amp;='Settings &amp; Rates'!$B$4))</f>
        <v/>
      </c>
      <c r="K129" s="6">
        <f>IFERROR(IF(I129=0,"",IF(E129="Car/Van",  (MIN(MAX(='Settings &amp; Rates'!$B$13-SUMIFS($I$8:I128,$E$8:E128,"Car/Van",$A$8:A128,"&gt;="&amp;='Settings &amp; Rates'!$B$3,$A$8:A128,"&lt;="&amp;='Settings &amp; Rates'!$B$4)),I129)*='Settings &amp; Rates'!$B$8  +MAX(I129-MAX(0,='Settings &amp; Rates'!$B$13-SUMIFS($I$8:I128,$E$8:E128,"Car/Van",$A$8:A128,"&gt;="&amp;='Settings &amp; Rates'!$B$3,$A$8:A128,"&lt;="&amp;='Settings &amp; Rates'!$B$4)),0)*='Settings &amp; Rates'!$B$9)/I129,IF(E129="Motorcycle",='Settings &amp; Rates'!$B$10,IF(E129="Bicycle",='Settings &amp; Rates'!$B$11,"")))),"")</f>
        <v/>
      </c>
      <c r="L129" s="6">
        <f>IF(E129="Car/Van",='Settings &amp; Rates'!$B$12*F129,0)</f>
        <v/>
      </c>
      <c r="M129" s="7">
        <f>IFERROR(IF(I129=0,"",IF(E129="Car/Van",  MIN(MAX(='Settings &amp; Rates'!$B$13-SUMIFS($I$8:I128,$E$8:E128,"Car/Van",$A$8:A128,"&gt;="&amp;='Settings &amp; Rates'!$B$3,$A$8:A128,"&lt;="&amp;='Settings &amp; Rates'!$B$4)),I129)*='Settings &amp; Rates'!$B$8 +MAX(I129-MAX(0,='Settings &amp; Rates'!$B$13-SUMIFS($I$8:I128,$E$8:E128,"Car/Van",$A$8:A128,"&gt;="&amp;='Settings &amp; Rates'!$B$3,$A$8:A128,"&lt;="&amp;='Settings &amp; Rates'!$B$4)),0)*='Settings &amp; Rates'!$B$9 +I129*F129*='Settings &amp; Rates'!$B$12,IF(E129="Motorcycle",I129*='Settings &amp; Rates'!$B$10,IF(E129="Bicycle",I129*='Settings &amp; Rates'!$B$11,0)))),"")</f>
        <v/>
      </c>
      <c r="N129" s="6" t="n"/>
    </row>
    <row r="130">
      <c r="A130" s="5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>
        <f>IF(E130&lt;&gt;"Car/Van","",SUMIFS($I$8:I130,$E$8:E130,"Car/Van",$A$8:A130,"&gt;="&amp;='Settings &amp; Rates'!$B$3,$A$8:A130,"&lt;="&amp;='Settings &amp; Rates'!$B$4))</f>
        <v/>
      </c>
      <c r="K130" s="6">
        <f>IFERROR(IF(I130=0,"",IF(E130="Car/Van",  (MIN(MAX(='Settings &amp; Rates'!$B$13-SUMIFS($I$8:I129,$E$8:E129,"Car/Van",$A$8:A129,"&gt;="&amp;='Settings &amp; Rates'!$B$3,$A$8:A129,"&lt;="&amp;='Settings &amp; Rates'!$B$4)),I130)*='Settings &amp; Rates'!$B$8  +MAX(I130-MAX(0,='Settings &amp; Rates'!$B$13-SUMIFS($I$8:I129,$E$8:E129,"Car/Van",$A$8:A129,"&gt;="&amp;='Settings &amp; Rates'!$B$3,$A$8:A129,"&lt;="&amp;='Settings &amp; Rates'!$B$4)),0)*='Settings &amp; Rates'!$B$9)/I130,IF(E130="Motorcycle",='Settings &amp; Rates'!$B$10,IF(E130="Bicycle",='Settings &amp; Rates'!$B$11,"")))),"")</f>
        <v/>
      </c>
      <c r="L130" s="6">
        <f>IF(E130="Car/Van",='Settings &amp; Rates'!$B$12*F130,0)</f>
        <v/>
      </c>
      <c r="M130" s="7">
        <f>IFERROR(IF(I130=0,"",IF(E130="Car/Van",  MIN(MAX(='Settings &amp; Rates'!$B$13-SUMIFS($I$8:I129,$E$8:E129,"Car/Van",$A$8:A129,"&gt;="&amp;='Settings &amp; Rates'!$B$3,$A$8:A129,"&lt;="&amp;='Settings &amp; Rates'!$B$4)),I130)*='Settings &amp; Rates'!$B$8 +MAX(I130-MAX(0,='Settings &amp; Rates'!$B$13-SUMIFS($I$8:I129,$E$8:E129,"Car/Van",$A$8:A129,"&gt;="&amp;='Settings &amp; Rates'!$B$3,$A$8:A129,"&lt;="&amp;='Settings &amp; Rates'!$B$4)),0)*='Settings &amp; Rates'!$B$9 +I130*F130*='Settings &amp; Rates'!$B$12,IF(E130="Motorcycle",I130*='Settings &amp; Rates'!$B$10,IF(E130="Bicycle",I130*='Settings &amp; Rates'!$B$11,0)))),"")</f>
        <v/>
      </c>
      <c r="N130" s="6" t="n"/>
    </row>
    <row r="131">
      <c r="A131" s="5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>
        <f>IF(E131&lt;&gt;"Car/Van","",SUMIFS($I$8:I131,$E$8:E131,"Car/Van",$A$8:A131,"&gt;="&amp;='Settings &amp; Rates'!$B$3,$A$8:A131,"&lt;="&amp;='Settings &amp; Rates'!$B$4))</f>
        <v/>
      </c>
      <c r="K131" s="6">
        <f>IFERROR(IF(I131=0,"",IF(E131="Car/Van",  (MIN(MAX(='Settings &amp; Rates'!$B$13-SUMIFS($I$8:I130,$E$8:E130,"Car/Van",$A$8:A130,"&gt;="&amp;='Settings &amp; Rates'!$B$3,$A$8:A130,"&lt;="&amp;='Settings &amp; Rates'!$B$4)),I131)*='Settings &amp; Rates'!$B$8  +MAX(I131-MAX(0,='Settings &amp; Rates'!$B$13-SUMIFS($I$8:I130,$E$8:E130,"Car/Van",$A$8:A130,"&gt;="&amp;='Settings &amp; Rates'!$B$3,$A$8:A130,"&lt;="&amp;='Settings &amp; Rates'!$B$4)),0)*='Settings &amp; Rates'!$B$9)/I131,IF(E131="Motorcycle",='Settings &amp; Rates'!$B$10,IF(E131="Bicycle",='Settings &amp; Rates'!$B$11,"")))),"")</f>
        <v/>
      </c>
      <c r="L131" s="6">
        <f>IF(E131="Car/Van",='Settings &amp; Rates'!$B$12*F131,0)</f>
        <v/>
      </c>
      <c r="M131" s="7">
        <f>IFERROR(IF(I131=0,"",IF(E131="Car/Van",  MIN(MAX(='Settings &amp; Rates'!$B$13-SUMIFS($I$8:I130,$E$8:E130,"Car/Van",$A$8:A130,"&gt;="&amp;='Settings &amp; Rates'!$B$3,$A$8:A130,"&lt;="&amp;='Settings &amp; Rates'!$B$4)),I131)*='Settings &amp; Rates'!$B$8 +MAX(I131-MAX(0,='Settings &amp; Rates'!$B$13-SUMIFS($I$8:I130,$E$8:E130,"Car/Van",$A$8:A130,"&gt;="&amp;='Settings &amp; Rates'!$B$3,$A$8:A130,"&lt;="&amp;='Settings &amp; Rates'!$B$4)),0)*='Settings &amp; Rates'!$B$9 +I131*F131*='Settings &amp; Rates'!$B$12,IF(E131="Motorcycle",I131*='Settings &amp; Rates'!$B$10,IF(E131="Bicycle",I131*='Settings &amp; Rates'!$B$11,0)))),"")</f>
        <v/>
      </c>
      <c r="N131" s="6" t="n"/>
    </row>
    <row r="132">
      <c r="A132" s="5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>
        <f>IF(E132&lt;&gt;"Car/Van","",SUMIFS($I$8:I132,$E$8:E132,"Car/Van",$A$8:A132,"&gt;="&amp;='Settings &amp; Rates'!$B$3,$A$8:A132,"&lt;="&amp;='Settings &amp; Rates'!$B$4))</f>
        <v/>
      </c>
      <c r="K132" s="6">
        <f>IFERROR(IF(I132=0,"",IF(E132="Car/Van",  (MIN(MAX(='Settings &amp; Rates'!$B$13-SUMIFS($I$8:I131,$E$8:E131,"Car/Van",$A$8:A131,"&gt;="&amp;='Settings &amp; Rates'!$B$3,$A$8:A131,"&lt;="&amp;='Settings &amp; Rates'!$B$4)),I132)*='Settings &amp; Rates'!$B$8  +MAX(I132-MAX(0,='Settings &amp; Rates'!$B$13-SUMIFS($I$8:I131,$E$8:E131,"Car/Van",$A$8:A131,"&gt;="&amp;='Settings &amp; Rates'!$B$3,$A$8:A131,"&lt;="&amp;='Settings &amp; Rates'!$B$4)),0)*='Settings &amp; Rates'!$B$9)/I132,IF(E132="Motorcycle",='Settings &amp; Rates'!$B$10,IF(E132="Bicycle",='Settings &amp; Rates'!$B$11,"")))),"")</f>
        <v/>
      </c>
      <c r="L132" s="6">
        <f>IF(E132="Car/Van",='Settings &amp; Rates'!$B$12*F132,0)</f>
        <v/>
      </c>
      <c r="M132" s="7">
        <f>IFERROR(IF(I132=0,"",IF(E132="Car/Van",  MIN(MAX(='Settings &amp; Rates'!$B$13-SUMIFS($I$8:I131,$E$8:E131,"Car/Van",$A$8:A131,"&gt;="&amp;='Settings &amp; Rates'!$B$3,$A$8:A131,"&lt;="&amp;='Settings &amp; Rates'!$B$4)),I132)*='Settings &amp; Rates'!$B$8 +MAX(I132-MAX(0,='Settings &amp; Rates'!$B$13-SUMIFS($I$8:I131,$E$8:E131,"Car/Van",$A$8:A131,"&gt;="&amp;='Settings &amp; Rates'!$B$3,$A$8:A131,"&lt;="&amp;='Settings &amp; Rates'!$B$4)),0)*='Settings &amp; Rates'!$B$9 +I132*F132*='Settings &amp; Rates'!$B$12,IF(E132="Motorcycle",I132*='Settings &amp; Rates'!$B$10,IF(E132="Bicycle",I132*='Settings &amp; Rates'!$B$11,0)))),"")</f>
        <v/>
      </c>
      <c r="N132" s="6" t="n"/>
    </row>
    <row r="133">
      <c r="A133" s="5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>
        <f>IF(E133&lt;&gt;"Car/Van","",SUMIFS($I$8:I133,$E$8:E133,"Car/Van",$A$8:A133,"&gt;="&amp;='Settings &amp; Rates'!$B$3,$A$8:A133,"&lt;="&amp;='Settings &amp; Rates'!$B$4))</f>
        <v/>
      </c>
      <c r="K133" s="6">
        <f>IFERROR(IF(I133=0,"",IF(E133="Car/Van",  (MIN(MAX(='Settings &amp; Rates'!$B$13-SUMIFS($I$8:I132,$E$8:E132,"Car/Van",$A$8:A132,"&gt;="&amp;='Settings &amp; Rates'!$B$3,$A$8:A132,"&lt;="&amp;='Settings &amp; Rates'!$B$4)),I133)*='Settings &amp; Rates'!$B$8  +MAX(I133-MAX(0,='Settings &amp; Rates'!$B$13-SUMIFS($I$8:I132,$E$8:E132,"Car/Van",$A$8:A132,"&gt;="&amp;='Settings &amp; Rates'!$B$3,$A$8:A132,"&lt;="&amp;='Settings &amp; Rates'!$B$4)),0)*='Settings &amp; Rates'!$B$9)/I133,IF(E133="Motorcycle",='Settings &amp; Rates'!$B$10,IF(E133="Bicycle",='Settings &amp; Rates'!$B$11,"")))),"")</f>
        <v/>
      </c>
      <c r="L133" s="6">
        <f>IF(E133="Car/Van",='Settings &amp; Rates'!$B$12*F133,0)</f>
        <v/>
      </c>
      <c r="M133" s="7">
        <f>IFERROR(IF(I133=0,"",IF(E133="Car/Van",  MIN(MAX(='Settings &amp; Rates'!$B$13-SUMIFS($I$8:I132,$E$8:E132,"Car/Van",$A$8:A132,"&gt;="&amp;='Settings &amp; Rates'!$B$3,$A$8:A132,"&lt;="&amp;='Settings &amp; Rates'!$B$4)),I133)*='Settings &amp; Rates'!$B$8 +MAX(I133-MAX(0,='Settings &amp; Rates'!$B$13-SUMIFS($I$8:I132,$E$8:E132,"Car/Van",$A$8:A132,"&gt;="&amp;='Settings &amp; Rates'!$B$3,$A$8:A132,"&lt;="&amp;='Settings &amp; Rates'!$B$4)),0)*='Settings &amp; Rates'!$B$9 +I133*F133*='Settings &amp; Rates'!$B$12,IF(E133="Motorcycle",I133*='Settings &amp; Rates'!$B$10,IF(E133="Bicycle",I133*='Settings &amp; Rates'!$B$11,0)))),"")</f>
        <v/>
      </c>
      <c r="N133" s="6" t="n"/>
    </row>
    <row r="134">
      <c r="A134" s="5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>
        <f>IF(E134&lt;&gt;"Car/Van","",SUMIFS($I$8:I134,$E$8:E134,"Car/Van",$A$8:A134,"&gt;="&amp;='Settings &amp; Rates'!$B$3,$A$8:A134,"&lt;="&amp;='Settings &amp; Rates'!$B$4))</f>
        <v/>
      </c>
      <c r="K134" s="6">
        <f>IFERROR(IF(I134=0,"",IF(E134="Car/Van",  (MIN(MAX(='Settings &amp; Rates'!$B$13-SUMIFS($I$8:I133,$E$8:E133,"Car/Van",$A$8:A133,"&gt;="&amp;='Settings &amp; Rates'!$B$3,$A$8:A133,"&lt;="&amp;='Settings &amp; Rates'!$B$4)),I134)*='Settings &amp; Rates'!$B$8  +MAX(I134-MAX(0,='Settings &amp; Rates'!$B$13-SUMIFS($I$8:I133,$E$8:E133,"Car/Van",$A$8:A133,"&gt;="&amp;='Settings &amp; Rates'!$B$3,$A$8:A133,"&lt;="&amp;='Settings &amp; Rates'!$B$4)),0)*='Settings &amp; Rates'!$B$9)/I134,IF(E134="Motorcycle",='Settings &amp; Rates'!$B$10,IF(E134="Bicycle",='Settings &amp; Rates'!$B$11,"")))),"")</f>
        <v/>
      </c>
      <c r="L134" s="6">
        <f>IF(E134="Car/Van",='Settings &amp; Rates'!$B$12*F134,0)</f>
        <v/>
      </c>
      <c r="M134" s="7">
        <f>IFERROR(IF(I134=0,"",IF(E134="Car/Van",  MIN(MAX(='Settings &amp; Rates'!$B$13-SUMIFS($I$8:I133,$E$8:E133,"Car/Van",$A$8:A133,"&gt;="&amp;='Settings &amp; Rates'!$B$3,$A$8:A133,"&lt;="&amp;='Settings &amp; Rates'!$B$4)),I134)*='Settings &amp; Rates'!$B$8 +MAX(I134-MAX(0,='Settings &amp; Rates'!$B$13-SUMIFS($I$8:I133,$E$8:E133,"Car/Van",$A$8:A133,"&gt;="&amp;='Settings &amp; Rates'!$B$3,$A$8:A133,"&lt;="&amp;='Settings &amp; Rates'!$B$4)),0)*='Settings &amp; Rates'!$B$9 +I134*F134*='Settings &amp; Rates'!$B$12,IF(E134="Motorcycle",I134*='Settings &amp; Rates'!$B$10,IF(E134="Bicycle",I134*='Settings &amp; Rates'!$B$11,0)))),"")</f>
        <v/>
      </c>
      <c r="N134" s="6" t="n"/>
    </row>
    <row r="135">
      <c r="A135" s="5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>
        <f>IF(E135&lt;&gt;"Car/Van","",SUMIFS($I$8:I135,$E$8:E135,"Car/Van",$A$8:A135,"&gt;="&amp;='Settings &amp; Rates'!$B$3,$A$8:A135,"&lt;="&amp;='Settings &amp; Rates'!$B$4))</f>
        <v/>
      </c>
      <c r="K135" s="6">
        <f>IFERROR(IF(I135=0,"",IF(E135="Car/Van",  (MIN(MAX(='Settings &amp; Rates'!$B$13-SUMIFS($I$8:I134,$E$8:E134,"Car/Van",$A$8:A134,"&gt;="&amp;='Settings &amp; Rates'!$B$3,$A$8:A134,"&lt;="&amp;='Settings &amp; Rates'!$B$4)),I135)*='Settings &amp; Rates'!$B$8  +MAX(I135-MAX(0,='Settings &amp; Rates'!$B$13-SUMIFS($I$8:I134,$E$8:E134,"Car/Van",$A$8:A134,"&gt;="&amp;='Settings &amp; Rates'!$B$3,$A$8:A134,"&lt;="&amp;='Settings &amp; Rates'!$B$4)),0)*='Settings &amp; Rates'!$B$9)/I135,IF(E135="Motorcycle",='Settings &amp; Rates'!$B$10,IF(E135="Bicycle",='Settings &amp; Rates'!$B$11,"")))),"")</f>
        <v/>
      </c>
      <c r="L135" s="6">
        <f>IF(E135="Car/Van",='Settings &amp; Rates'!$B$12*F135,0)</f>
        <v/>
      </c>
      <c r="M135" s="7">
        <f>IFERROR(IF(I135=0,"",IF(E135="Car/Van",  MIN(MAX(='Settings &amp; Rates'!$B$13-SUMIFS($I$8:I134,$E$8:E134,"Car/Van",$A$8:A134,"&gt;="&amp;='Settings &amp; Rates'!$B$3,$A$8:A134,"&lt;="&amp;='Settings &amp; Rates'!$B$4)),I135)*='Settings &amp; Rates'!$B$8 +MAX(I135-MAX(0,='Settings &amp; Rates'!$B$13-SUMIFS($I$8:I134,$E$8:E134,"Car/Van",$A$8:A134,"&gt;="&amp;='Settings &amp; Rates'!$B$3,$A$8:A134,"&lt;="&amp;='Settings &amp; Rates'!$B$4)),0)*='Settings &amp; Rates'!$B$9 +I135*F135*='Settings &amp; Rates'!$B$12,IF(E135="Motorcycle",I135*='Settings &amp; Rates'!$B$10,IF(E135="Bicycle",I135*='Settings &amp; Rates'!$B$11,0)))),"")</f>
        <v/>
      </c>
      <c r="N135" s="6" t="n"/>
    </row>
    <row r="136">
      <c r="A136" s="5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>
        <f>IF(E136&lt;&gt;"Car/Van","",SUMIFS($I$8:I136,$E$8:E136,"Car/Van",$A$8:A136,"&gt;="&amp;='Settings &amp; Rates'!$B$3,$A$8:A136,"&lt;="&amp;='Settings &amp; Rates'!$B$4))</f>
        <v/>
      </c>
      <c r="K136" s="6">
        <f>IFERROR(IF(I136=0,"",IF(E136="Car/Van",  (MIN(MAX(='Settings &amp; Rates'!$B$13-SUMIFS($I$8:I135,$E$8:E135,"Car/Van",$A$8:A135,"&gt;="&amp;='Settings &amp; Rates'!$B$3,$A$8:A135,"&lt;="&amp;='Settings &amp; Rates'!$B$4)),I136)*='Settings &amp; Rates'!$B$8  +MAX(I136-MAX(0,='Settings &amp; Rates'!$B$13-SUMIFS($I$8:I135,$E$8:E135,"Car/Van",$A$8:A135,"&gt;="&amp;='Settings &amp; Rates'!$B$3,$A$8:A135,"&lt;="&amp;='Settings &amp; Rates'!$B$4)),0)*='Settings &amp; Rates'!$B$9)/I136,IF(E136="Motorcycle",='Settings &amp; Rates'!$B$10,IF(E136="Bicycle",='Settings &amp; Rates'!$B$11,"")))),"")</f>
        <v/>
      </c>
      <c r="L136" s="6">
        <f>IF(E136="Car/Van",='Settings &amp; Rates'!$B$12*F136,0)</f>
        <v/>
      </c>
      <c r="M136" s="7">
        <f>IFERROR(IF(I136=0,"",IF(E136="Car/Van",  MIN(MAX(='Settings &amp; Rates'!$B$13-SUMIFS($I$8:I135,$E$8:E135,"Car/Van",$A$8:A135,"&gt;="&amp;='Settings &amp; Rates'!$B$3,$A$8:A135,"&lt;="&amp;='Settings &amp; Rates'!$B$4)),I136)*='Settings &amp; Rates'!$B$8 +MAX(I136-MAX(0,='Settings &amp; Rates'!$B$13-SUMIFS($I$8:I135,$E$8:E135,"Car/Van",$A$8:A135,"&gt;="&amp;='Settings &amp; Rates'!$B$3,$A$8:A135,"&lt;="&amp;='Settings &amp; Rates'!$B$4)),0)*='Settings &amp; Rates'!$B$9 +I136*F136*='Settings &amp; Rates'!$B$12,IF(E136="Motorcycle",I136*='Settings &amp; Rates'!$B$10,IF(E136="Bicycle",I136*='Settings &amp; Rates'!$B$11,0)))),"")</f>
        <v/>
      </c>
      <c r="N136" s="6" t="n"/>
    </row>
    <row r="137">
      <c r="A137" s="5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>
        <f>IF(E137&lt;&gt;"Car/Van","",SUMIFS($I$8:I137,$E$8:E137,"Car/Van",$A$8:A137,"&gt;="&amp;='Settings &amp; Rates'!$B$3,$A$8:A137,"&lt;="&amp;='Settings &amp; Rates'!$B$4))</f>
        <v/>
      </c>
      <c r="K137" s="6">
        <f>IFERROR(IF(I137=0,"",IF(E137="Car/Van",  (MIN(MAX(='Settings &amp; Rates'!$B$13-SUMIFS($I$8:I136,$E$8:E136,"Car/Van",$A$8:A136,"&gt;="&amp;='Settings &amp; Rates'!$B$3,$A$8:A136,"&lt;="&amp;='Settings &amp; Rates'!$B$4)),I137)*='Settings &amp; Rates'!$B$8  +MAX(I137-MAX(0,='Settings &amp; Rates'!$B$13-SUMIFS($I$8:I136,$E$8:E136,"Car/Van",$A$8:A136,"&gt;="&amp;='Settings &amp; Rates'!$B$3,$A$8:A136,"&lt;="&amp;='Settings &amp; Rates'!$B$4)),0)*='Settings &amp; Rates'!$B$9)/I137,IF(E137="Motorcycle",='Settings &amp; Rates'!$B$10,IF(E137="Bicycle",='Settings &amp; Rates'!$B$11,"")))),"")</f>
        <v/>
      </c>
      <c r="L137" s="6">
        <f>IF(E137="Car/Van",='Settings &amp; Rates'!$B$12*F137,0)</f>
        <v/>
      </c>
      <c r="M137" s="7">
        <f>IFERROR(IF(I137=0,"",IF(E137="Car/Van",  MIN(MAX(='Settings &amp; Rates'!$B$13-SUMIFS($I$8:I136,$E$8:E136,"Car/Van",$A$8:A136,"&gt;="&amp;='Settings &amp; Rates'!$B$3,$A$8:A136,"&lt;="&amp;='Settings &amp; Rates'!$B$4)),I137)*='Settings &amp; Rates'!$B$8 +MAX(I137-MAX(0,='Settings &amp; Rates'!$B$13-SUMIFS($I$8:I136,$E$8:E136,"Car/Van",$A$8:A136,"&gt;="&amp;='Settings &amp; Rates'!$B$3,$A$8:A136,"&lt;="&amp;='Settings &amp; Rates'!$B$4)),0)*='Settings &amp; Rates'!$B$9 +I137*F137*='Settings &amp; Rates'!$B$12,IF(E137="Motorcycle",I137*='Settings &amp; Rates'!$B$10,IF(E137="Bicycle",I137*='Settings &amp; Rates'!$B$11,0)))),"")</f>
        <v/>
      </c>
      <c r="N137" s="6" t="n"/>
    </row>
    <row r="138">
      <c r="A138" s="5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>
        <f>IF(E138&lt;&gt;"Car/Van","",SUMIFS($I$8:I138,$E$8:E138,"Car/Van",$A$8:A138,"&gt;="&amp;='Settings &amp; Rates'!$B$3,$A$8:A138,"&lt;="&amp;='Settings &amp; Rates'!$B$4))</f>
        <v/>
      </c>
      <c r="K138" s="6">
        <f>IFERROR(IF(I138=0,"",IF(E138="Car/Van",  (MIN(MAX(='Settings &amp; Rates'!$B$13-SUMIFS($I$8:I137,$E$8:E137,"Car/Van",$A$8:A137,"&gt;="&amp;='Settings &amp; Rates'!$B$3,$A$8:A137,"&lt;="&amp;='Settings &amp; Rates'!$B$4)),I138)*='Settings &amp; Rates'!$B$8  +MAX(I138-MAX(0,='Settings &amp; Rates'!$B$13-SUMIFS($I$8:I137,$E$8:E137,"Car/Van",$A$8:A137,"&gt;="&amp;='Settings &amp; Rates'!$B$3,$A$8:A137,"&lt;="&amp;='Settings &amp; Rates'!$B$4)),0)*='Settings &amp; Rates'!$B$9)/I138,IF(E138="Motorcycle",='Settings &amp; Rates'!$B$10,IF(E138="Bicycle",='Settings &amp; Rates'!$B$11,"")))),"")</f>
        <v/>
      </c>
      <c r="L138" s="6">
        <f>IF(E138="Car/Van",='Settings &amp; Rates'!$B$12*F138,0)</f>
        <v/>
      </c>
      <c r="M138" s="7">
        <f>IFERROR(IF(I138=0,"",IF(E138="Car/Van",  MIN(MAX(='Settings &amp; Rates'!$B$13-SUMIFS($I$8:I137,$E$8:E137,"Car/Van",$A$8:A137,"&gt;="&amp;='Settings &amp; Rates'!$B$3,$A$8:A137,"&lt;="&amp;='Settings &amp; Rates'!$B$4)),I138)*='Settings &amp; Rates'!$B$8 +MAX(I138-MAX(0,='Settings &amp; Rates'!$B$13-SUMIFS($I$8:I137,$E$8:E137,"Car/Van",$A$8:A137,"&gt;="&amp;='Settings &amp; Rates'!$B$3,$A$8:A137,"&lt;="&amp;='Settings &amp; Rates'!$B$4)),0)*='Settings &amp; Rates'!$B$9 +I138*F138*='Settings &amp; Rates'!$B$12,IF(E138="Motorcycle",I138*='Settings &amp; Rates'!$B$10,IF(E138="Bicycle",I138*='Settings &amp; Rates'!$B$11,0)))),"")</f>
        <v/>
      </c>
      <c r="N138" s="6" t="n"/>
    </row>
    <row r="139">
      <c r="A139" s="5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>
        <f>IF(E139&lt;&gt;"Car/Van","",SUMIFS($I$8:I139,$E$8:E139,"Car/Van",$A$8:A139,"&gt;="&amp;='Settings &amp; Rates'!$B$3,$A$8:A139,"&lt;="&amp;='Settings &amp; Rates'!$B$4))</f>
        <v/>
      </c>
      <c r="K139" s="6">
        <f>IFERROR(IF(I139=0,"",IF(E139="Car/Van",  (MIN(MAX(='Settings &amp; Rates'!$B$13-SUMIFS($I$8:I138,$E$8:E138,"Car/Van",$A$8:A138,"&gt;="&amp;='Settings &amp; Rates'!$B$3,$A$8:A138,"&lt;="&amp;='Settings &amp; Rates'!$B$4)),I139)*='Settings &amp; Rates'!$B$8  +MAX(I139-MAX(0,='Settings &amp; Rates'!$B$13-SUMIFS($I$8:I138,$E$8:E138,"Car/Van",$A$8:A138,"&gt;="&amp;='Settings &amp; Rates'!$B$3,$A$8:A138,"&lt;="&amp;='Settings &amp; Rates'!$B$4)),0)*='Settings &amp; Rates'!$B$9)/I139,IF(E139="Motorcycle",='Settings &amp; Rates'!$B$10,IF(E139="Bicycle",='Settings &amp; Rates'!$B$11,"")))),"")</f>
        <v/>
      </c>
      <c r="L139" s="6">
        <f>IF(E139="Car/Van",='Settings &amp; Rates'!$B$12*F139,0)</f>
        <v/>
      </c>
      <c r="M139" s="7">
        <f>IFERROR(IF(I139=0,"",IF(E139="Car/Van",  MIN(MAX(='Settings &amp; Rates'!$B$13-SUMIFS($I$8:I138,$E$8:E138,"Car/Van",$A$8:A138,"&gt;="&amp;='Settings &amp; Rates'!$B$3,$A$8:A138,"&lt;="&amp;='Settings &amp; Rates'!$B$4)),I139)*='Settings &amp; Rates'!$B$8 +MAX(I139-MAX(0,='Settings &amp; Rates'!$B$13-SUMIFS($I$8:I138,$E$8:E138,"Car/Van",$A$8:A138,"&gt;="&amp;='Settings &amp; Rates'!$B$3,$A$8:A138,"&lt;="&amp;='Settings &amp; Rates'!$B$4)),0)*='Settings &amp; Rates'!$B$9 +I139*F139*='Settings &amp; Rates'!$B$12,IF(E139="Motorcycle",I139*='Settings &amp; Rates'!$B$10,IF(E139="Bicycle",I139*='Settings &amp; Rates'!$B$11,0)))),"")</f>
        <v/>
      </c>
      <c r="N139" s="6" t="n"/>
    </row>
    <row r="140">
      <c r="A140" s="5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>
        <f>IF(E140&lt;&gt;"Car/Van","",SUMIFS($I$8:I140,$E$8:E140,"Car/Van",$A$8:A140,"&gt;="&amp;='Settings &amp; Rates'!$B$3,$A$8:A140,"&lt;="&amp;='Settings &amp; Rates'!$B$4))</f>
        <v/>
      </c>
      <c r="K140" s="6">
        <f>IFERROR(IF(I140=0,"",IF(E140="Car/Van",  (MIN(MAX(='Settings &amp; Rates'!$B$13-SUMIFS($I$8:I139,$E$8:E139,"Car/Van",$A$8:A139,"&gt;="&amp;='Settings &amp; Rates'!$B$3,$A$8:A139,"&lt;="&amp;='Settings &amp; Rates'!$B$4)),I140)*='Settings &amp; Rates'!$B$8  +MAX(I140-MAX(0,='Settings &amp; Rates'!$B$13-SUMIFS($I$8:I139,$E$8:E139,"Car/Van",$A$8:A139,"&gt;="&amp;='Settings &amp; Rates'!$B$3,$A$8:A139,"&lt;="&amp;='Settings &amp; Rates'!$B$4)),0)*='Settings &amp; Rates'!$B$9)/I140,IF(E140="Motorcycle",='Settings &amp; Rates'!$B$10,IF(E140="Bicycle",='Settings &amp; Rates'!$B$11,"")))),"")</f>
        <v/>
      </c>
      <c r="L140" s="6">
        <f>IF(E140="Car/Van",='Settings &amp; Rates'!$B$12*F140,0)</f>
        <v/>
      </c>
      <c r="M140" s="7">
        <f>IFERROR(IF(I140=0,"",IF(E140="Car/Van",  MIN(MAX(='Settings &amp; Rates'!$B$13-SUMIFS($I$8:I139,$E$8:E139,"Car/Van",$A$8:A139,"&gt;="&amp;='Settings &amp; Rates'!$B$3,$A$8:A139,"&lt;="&amp;='Settings &amp; Rates'!$B$4)),I140)*='Settings &amp; Rates'!$B$8 +MAX(I140-MAX(0,='Settings &amp; Rates'!$B$13-SUMIFS($I$8:I139,$E$8:E139,"Car/Van",$A$8:A139,"&gt;="&amp;='Settings &amp; Rates'!$B$3,$A$8:A139,"&lt;="&amp;='Settings &amp; Rates'!$B$4)),0)*='Settings &amp; Rates'!$B$9 +I140*F140*='Settings &amp; Rates'!$B$12,IF(E140="Motorcycle",I140*='Settings &amp; Rates'!$B$10,IF(E140="Bicycle",I140*='Settings &amp; Rates'!$B$11,0)))),"")</f>
        <v/>
      </c>
      <c r="N140" s="6" t="n"/>
    </row>
    <row r="141">
      <c r="A141" s="5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>
        <f>IF(E141&lt;&gt;"Car/Van","",SUMIFS($I$8:I141,$E$8:E141,"Car/Van",$A$8:A141,"&gt;="&amp;='Settings &amp; Rates'!$B$3,$A$8:A141,"&lt;="&amp;='Settings &amp; Rates'!$B$4))</f>
        <v/>
      </c>
      <c r="K141" s="6">
        <f>IFERROR(IF(I141=0,"",IF(E141="Car/Van",  (MIN(MAX(='Settings &amp; Rates'!$B$13-SUMIFS($I$8:I140,$E$8:E140,"Car/Van",$A$8:A140,"&gt;="&amp;='Settings &amp; Rates'!$B$3,$A$8:A140,"&lt;="&amp;='Settings &amp; Rates'!$B$4)),I141)*='Settings &amp; Rates'!$B$8  +MAX(I141-MAX(0,='Settings &amp; Rates'!$B$13-SUMIFS($I$8:I140,$E$8:E140,"Car/Van",$A$8:A140,"&gt;="&amp;='Settings &amp; Rates'!$B$3,$A$8:A140,"&lt;="&amp;='Settings &amp; Rates'!$B$4)),0)*='Settings &amp; Rates'!$B$9)/I141,IF(E141="Motorcycle",='Settings &amp; Rates'!$B$10,IF(E141="Bicycle",='Settings &amp; Rates'!$B$11,"")))),"")</f>
        <v/>
      </c>
      <c r="L141" s="6">
        <f>IF(E141="Car/Van",='Settings &amp; Rates'!$B$12*F141,0)</f>
        <v/>
      </c>
      <c r="M141" s="7">
        <f>IFERROR(IF(I141=0,"",IF(E141="Car/Van",  MIN(MAX(='Settings &amp; Rates'!$B$13-SUMIFS($I$8:I140,$E$8:E140,"Car/Van",$A$8:A140,"&gt;="&amp;='Settings &amp; Rates'!$B$3,$A$8:A140,"&lt;="&amp;='Settings &amp; Rates'!$B$4)),I141)*='Settings &amp; Rates'!$B$8 +MAX(I141-MAX(0,='Settings &amp; Rates'!$B$13-SUMIFS($I$8:I140,$E$8:E140,"Car/Van",$A$8:A140,"&gt;="&amp;='Settings &amp; Rates'!$B$3,$A$8:A140,"&lt;="&amp;='Settings &amp; Rates'!$B$4)),0)*='Settings &amp; Rates'!$B$9 +I141*F141*='Settings &amp; Rates'!$B$12,IF(E141="Motorcycle",I141*='Settings &amp; Rates'!$B$10,IF(E141="Bicycle",I141*='Settings &amp; Rates'!$B$11,0)))),"")</f>
        <v/>
      </c>
      <c r="N141" s="6" t="n"/>
    </row>
    <row r="142">
      <c r="A142" s="5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>
        <f>IF(E142&lt;&gt;"Car/Van","",SUMIFS($I$8:I142,$E$8:E142,"Car/Van",$A$8:A142,"&gt;="&amp;='Settings &amp; Rates'!$B$3,$A$8:A142,"&lt;="&amp;='Settings &amp; Rates'!$B$4))</f>
        <v/>
      </c>
      <c r="K142" s="6">
        <f>IFERROR(IF(I142=0,"",IF(E142="Car/Van",  (MIN(MAX(='Settings &amp; Rates'!$B$13-SUMIFS($I$8:I141,$E$8:E141,"Car/Van",$A$8:A141,"&gt;="&amp;='Settings &amp; Rates'!$B$3,$A$8:A141,"&lt;="&amp;='Settings &amp; Rates'!$B$4)),I142)*='Settings &amp; Rates'!$B$8  +MAX(I142-MAX(0,='Settings &amp; Rates'!$B$13-SUMIFS($I$8:I141,$E$8:E141,"Car/Van",$A$8:A141,"&gt;="&amp;='Settings &amp; Rates'!$B$3,$A$8:A141,"&lt;="&amp;='Settings &amp; Rates'!$B$4)),0)*='Settings &amp; Rates'!$B$9)/I142,IF(E142="Motorcycle",='Settings &amp; Rates'!$B$10,IF(E142="Bicycle",='Settings &amp; Rates'!$B$11,"")))),"")</f>
        <v/>
      </c>
      <c r="L142" s="6">
        <f>IF(E142="Car/Van",='Settings &amp; Rates'!$B$12*F142,0)</f>
        <v/>
      </c>
      <c r="M142" s="7">
        <f>IFERROR(IF(I142=0,"",IF(E142="Car/Van",  MIN(MAX(='Settings &amp; Rates'!$B$13-SUMIFS($I$8:I141,$E$8:E141,"Car/Van",$A$8:A141,"&gt;="&amp;='Settings &amp; Rates'!$B$3,$A$8:A141,"&lt;="&amp;='Settings &amp; Rates'!$B$4)),I142)*='Settings &amp; Rates'!$B$8 +MAX(I142-MAX(0,='Settings &amp; Rates'!$B$13-SUMIFS($I$8:I141,$E$8:E141,"Car/Van",$A$8:A141,"&gt;="&amp;='Settings &amp; Rates'!$B$3,$A$8:A141,"&lt;="&amp;='Settings &amp; Rates'!$B$4)),0)*='Settings &amp; Rates'!$B$9 +I142*F142*='Settings &amp; Rates'!$B$12,IF(E142="Motorcycle",I142*='Settings &amp; Rates'!$B$10,IF(E142="Bicycle",I142*='Settings &amp; Rates'!$B$11,0)))),"")</f>
        <v/>
      </c>
      <c r="N142" s="6" t="n"/>
    </row>
    <row r="143">
      <c r="A143" s="5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>
        <f>IF(E143&lt;&gt;"Car/Van","",SUMIFS($I$8:I143,$E$8:E143,"Car/Van",$A$8:A143,"&gt;="&amp;='Settings &amp; Rates'!$B$3,$A$8:A143,"&lt;="&amp;='Settings &amp; Rates'!$B$4))</f>
        <v/>
      </c>
      <c r="K143" s="6">
        <f>IFERROR(IF(I143=0,"",IF(E143="Car/Van",  (MIN(MAX(='Settings &amp; Rates'!$B$13-SUMIFS($I$8:I142,$E$8:E142,"Car/Van",$A$8:A142,"&gt;="&amp;='Settings &amp; Rates'!$B$3,$A$8:A142,"&lt;="&amp;='Settings &amp; Rates'!$B$4)),I143)*='Settings &amp; Rates'!$B$8  +MAX(I143-MAX(0,='Settings &amp; Rates'!$B$13-SUMIFS($I$8:I142,$E$8:E142,"Car/Van",$A$8:A142,"&gt;="&amp;='Settings &amp; Rates'!$B$3,$A$8:A142,"&lt;="&amp;='Settings &amp; Rates'!$B$4)),0)*='Settings &amp; Rates'!$B$9)/I143,IF(E143="Motorcycle",='Settings &amp; Rates'!$B$10,IF(E143="Bicycle",='Settings &amp; Rates'!$B$11,"")))),"")</f>
        <v/>
      </c>
      <c r="L143" s="6">
        <f>IF(E143="Car/Van",='Settings &amp; Rates'!$B$12*F143,0)</f>
        <v/>
      </c>
      <c r="M143" s="7">
        <f>IFERROR(IF(I143=0,"",IF(E143="Car/Van",  MIN(MAX(='Settings &amp; Rates'!$B$13-SUMIFS($I$8:I142,$E$8:E142,"Car/Van",$A$8:A142,"&gt;="&amp;='Settings &amp; Rates'!$B$3,$A$8:A142,"&lt;="&amp;='Settings &amp; Rates'!$B$4)),I143)*='Settings &amp; Rates'!$B$8 +MAX(I143-MAX(0,='Settings &amp; Rates'!$B$13-SUMIFS($I$8:I142,$E$8:E142,"Car/Van",$A$8:A142,"&gt;="&amp;='Settings &amp; Rates'!$B$3,$A$8:A142,"&lt;="&amp;='Settings &amp; Rates'!$B$4)),0)*='Settings &amp; Rates'!$B$9 +I143*F143*='Settings &amp; Rates'!$B$12,IF(E143="Motorcycle",I143*='Settings &amp; Rates'!$B$10,IF(E143="Bicycle",I143*='Settings &amp; Rates'!$B$11,0)))),"")</f>
        <v/>
      </c>
      <c r="N143" s="6" t="n"/>
    </row>
    <row r="144">
      <c r="A144" s="5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>
        <f>IF(E144&lt;&gt;"Car/Van","",SUMIFS($I$8:I144,$E$8:E144,"Car/Van",$A$8:A144,"&gt;="&amp;='Settings &amp; Rates'!$B$3,$A$8:A144,"&lt;="&amp;='Settings &amp; Rates'!$B$4))</f>
        <v/>
      </c>
      <c r="K144" s="6">
        <f>IFERROR(IF(I144=0,"",IF(E144="Car/Van",  (MIN(MAX(='Settings &amp; Rates'!$B$13-SUMIFS($I$8:I143,$E$8:E143,"Car/Van",$A$8:A143,"&gt;="&amp;='Settings &amp; Rates'!$B$3,$A$8:A143,"&lt;="&amp;='Settings &amp; Rates'!$B$4)),I144)*='Settings &amp; Rates'!$B$8  +MAX(I144-MAX(0,='Settings &amp; Rates'!$B$13-SUMIFS($I$8:I143,$E$8:E143,"Car/Van",$A$8:A143,"&gt;="&amp;='Settings &amp; Rates'!$B$3,$A$8:A143,"&lt;="&amp;='Settings &amp; Rates'!$B$4)),0)*='Settings &amp; Rates'!$B$9)/I144,IF(E144="Motorcycle",='Settings &amp; Rates'!$B$10,IF(E144="Bicycle",='Settings &amp; Rates'!$B$11,"")))),"")</f>
        <v/>
      </c>
      <c r="L144" s="6">
        <f>IF(E144="Car/Van",='Settings &amp; Rates'!$B$12*F144,0)</f>
        <v/>
      </c>
      <c r="M144" s="7">
        <f>IFERROR(IF(I144=0,"",IF(E144="Car/Van",  MIN(MAX(='Settings &amp; Rates'!$B$13-SUMIFS($I$8:I143,$E$8:E143,"Car/Van",$A$8:A143,"&gt;="&amp;='Settings &amp; Rates'!$B$3,$A$8:A143,"&lt;="&amp;='Settings &amp; Rates'!$B$4)),I144)*='Settings &amp; Rates'!$B$8 +MAX(I144-MAX(0,='Settings &amp; Rates'!$B$13-SUMIFS($I$8:I143,$E$8:E143,"Car/Van",$A$8:A143,"&gt;="&amp;='Settings &amp; Rates'!$B$3,$A$8:A143,"&lt;="&amp;='Settings &amp; Rates'!$B$4)),0)*='Settings &amp; Rates'!$B$9 +I144*F144*='Settings &amp; Rates'!$B$12,IF(E144="Motorcycle",I144*='Settings &amp; Rates'!$B$10,IF(E144="Bicycle",I144*='Settings &amp; Rates'!$B$11,0)))),"")</f>
        <v/>
      </c>
      <c r="N144" s="6" t="n"/>
    </row>
    <row r="145">
      <c r="A145" s="5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>
        <f>IF(E145&lt;&gt;"Car/Van","",SUMIFS($I$8:I145,$E$8:E145,"Car/Van",$A$8:A145,"&gt;="&amp;='Settings &amp; Rates'!$B$3,$A$8:A145,"&lt;="&amp;='Settings &amp; Rates'!$B$4))</f>
        <v/>
      </c>
      <c r="K145" s="6">
        <f>IFERROR(IF(I145=0,"",IF(E145="Car/Van",  (MIN(MAX(='Settings &amp; Rates'!$B$13-SUMIFS($I$8:I144,$E$8:E144,"Car/Van",$A$8:A144,"&gt;="&amp;='Settings &amp; Rates'!$B$3,$A$8:A144,"&lt;="&amp;='Settings &amp; Rates'!$B$4)),I145)*='Settings &amp; Rates'!$B$8  +MAX(I145-MAX(0,='Settings &amp; Rates'!$B$13-SUMIFS($I$8:I144,$E$8:E144,"Car/Van",$A$8:A144,"&gt;="&amp;='Settings &amp; Rates'!$B$3,$A$8:A144,"&lt;="&amp;='Settings &amp; Rates'!$B$4)),0)*='Settings &amp; Rates'!$B$9)/I145,IF(E145="Motorcycle",='Settings &amp; Rates'!$B$10,IF(E145="Bicycle",='Settings &amp; Rates'!$B$11,"")))),"")</f>
        <v/>
      </c>
      <c r="L145" s="6">
        <f>IF(E145="Car/Van",='Settings &amp; Rates'!$B$12*F145,0)</f>
        <v/>
      </c>
      <c r="M145" s="7">
        <f>IFERROR(IF(I145=0,"",IF(E145="Car/Van",  MIN(MAX(='Settings &amp; Rates'!$B$13-SUMIFS($I$8:I144,$E$8:E144,"Car/Van",$A$8:A144,"&gt;="&amp;='Settings &amp; Rates'!$B$3,$A$8:A144,"&lt;="&amp;='Settings &amp; Rates'!$B$4)),I145)*='Settings &amp; Rates'!$B$8 +MAX(I145-MAX(0,='Settings &amp; Rates'!$B$13-SUMIFS($I$8:I144,$E$8:E144,"Car/Van",$A$8:A144,"&gt;="&amp;='Settings &amp; Rates'!$B$3,$A$8:A144,"&lt;="&amp;='Settings &amp; Rates'!$B$4)),0)*='Settings &amp; Rates'!$B$9 +I145*F145*='Settings &amp; Rates'!$B$12,IF(E145="Motorcycle",I145*='Settings &amp; Rates'!$B$10,IF(E145="Bicycle",I145*='Settings &amp; Rates'!$B$11,0)))),"")</f>
        <v/>
      </c>
      <c r="N145" s="6" t="n"/>
    </row>
    <row r="146">
      <c r="A146" s="5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>
        <f>IF(E146&lt;&gt;"Car/Van","",SUMIFS($I$8:I146,$E$8:E146,"Car/Van",$A$8:A146,"&gt;="&amp;='Settings &amp; Rates'!$B$3,$A$8:A146,"&lt;="&amp;='Settings &amp; Rates'!$B$4))</f>
        <v/>
      </c>
      <c r="K146" s="6">
        <f>IFERROR(IF(I146=0,"",IF(E146="Car/Van",  (MIN(MAX(='Settings &amp; Rates'!$B$13-SUMIFS($I$8:I145,$E$8:E145,"Car/Van",$A$8:A145,"&gt;="&amp;='Settings &amp; Rates'!$B$3,$A$8:A145,"&lt;="&amp;='Settings &amp; Rates'!$B$4)),I146)*='Settings &amp; Rates'!$B$8  +MAX(I146-MAX(0,='Settings &amp; Rates'!$B$13-SUMIFS($I$8:I145,$E$8:E145,"Car/Van",$A$8:A145,"&gt;="&amp;='Settings &amp; Rates'!$B$3,$A$8:A145,"&lt;="&amp;='Settings &amp; Rates'!$B$4)),0)*='Settings &amp; Rates'!$B$9)/I146,IF(E146="Motorcycle",='Settings &amp; Rates'!$B$10,IF(E146="Bicycle",='Settings &amp; Rates'!$B$11,"")))),"")</f>
        <v/>
      </c>
      <c r="L146" s="6">
        <f>IF(E146="Car/Van",='Settings &amp; Rates'!$B$12*F146,0)</f>
        <v/>
      </c>
      <c r="M146" s="7">
        <f>IFERROR(IF(I146=0,"",IF(E146="Car/Van",  MIN(MAX(='Settings &amp; Rates'!$B$13-SUMIFS($I$8:I145,$E$8:E145,"Car/Van",$A$8:A145,"&gt;="&amp;='Settings &amp; Rates'!$B$3,$A$8:A145,"&lt;="&amp;='Settings &amp; Rates'!$B$4)),I146)*='Settings &amp; Rates'!$B$8 +MAX(I146-MAX(0,='Settings &amp; Rates'!$B$13-SUMIFS($I$8:I145,$E$8:E145,"Car/Van",$A$8:A145,"&gt;="&amp;='Settings &amp; Rates'!$B$3,$A$8:A145,"&lt;="&amp;='Settings &amp; Rates'!$B$4)),0)*='Settings &amp; Rates'!$B$9 +I146*F146*='Settings &amp; Rates'!$B$12,IF(E146="Motorcycle",I146*='Settings &amp; Rates'!$B$10,IF(E146="Bicycle",I146*='Settings &amp; Rates'!$B$11,0)))),"")</f>
        <v/>
      </c>
      <c r="N146" s="6" t="n"/>
    </row>
    <row r="147">
      <c r="A147" s="5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>
        <f>IF(E147&lt;&gt;"Car/Van","",SUMIFS($I$8:I147,$E$8:E147,"Car/Van",$A$8:A147,"&gt;="&amp;='Settings &amp; Rates'!$B$3,$A$8:A147,"&lt;="&amp;='Settings &amp; Rates'!$B$4))</f>
        <v/>
      </c>
      <c r="K147" s="6">
        <f>IFERROR(IF(I147=0,"",IF(E147="Car/Van",  (MIN(MAX(='Settings &amp; Rates'!$B$13-SUMIFS($I$8:I146,$E$8:E146,"Car/Van",$A$8:A146,"&gt;="&amp;='Settings &amp; Rates'!$B$3,$A$8:A146,"&lt;="&amp;='Settings &amp; Rates'!$B$4)),I147)*='Settings &amp; Rates'!$B$8  +MAX(I147-MAX(0,='Settings &amp; Rates'!$B$13-SUMIFS($I$8:I146,$E$8:E146,"Car/Van",$A$8:A146,"&gt;="&amp;='Settings &amp; Rates'!$B$3,$A$8:A146,"&lt;="&amp;='Settings &amp; Rates'!$B$4)),0)*='Settings &amp; Rates'!$B$9)/I147,IF(E147="Motorcycle",='Settings &amp; Rates'!$B$10,IF(E147="Bicycle",='Settings &amp; Rates'!$B$11,"")))),"")</f>
        <v/>
      </c>
      <c r="L147" s="6">
        <f>IF(E147="Car/Van",='Settings &amp; Rates'!$B$12*F147,0)</f>
        <v/>
      </c>
      <c r="M147" s="7">
        <f>IFERROR(IF(I147=0,"",IF(E147="Car/Van",  MIN(MAX(='Settings &amp; Rates'!$B$13-SUMIFS($I$8:I146,$E$8:E146,"Car/Van",$A$8:A146,"&gt;="&amp;='Settings &amp; Rates'!$B$3,$A$8:A146,"&lt;="&amp;='Settings &amp; Rates'!$B$4)),I147)*='Settings &amp; Rates'!$B$8 +MAX(I147-MAX(0,='Settings &amp; Rates'!$B$13-SUMIFS($I$8:I146,$E$8:E146,"Car/Van",$A$8:A146,"&gt;="&amp;='Settings &amp; Rates'!$B$3,$A$8:A146,"&lt;="&amp;='Settings &amp; Rates'!$B$4)),0)*='Settings &amp; Rates'!$B$9 +I147*F147*='Settings &amp; Rates'!$B$12,IF(E147="Motorcycle",I147*='Settings &amp; Rates'!$B$10,IF(E147="Bicycle",I147*='Settings &amp; Rates'!$B$11,0)))),"")</f>
        <v/>
      </c>
      <c r="N147" s="6" t="n"/>
    </row>
    <row r="148">
      <c r="A148" s="5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>
        <f>IF(E148&lt;&gt;"Car/Van","",SUMIFS($I$8:I148,$E$8:E148,"Car/Van",$A$8:A148,"&gt;="&amp;='Settings &amp; Rates'!$B$3,$A$8:A148,"&lt;="&amp;='Settings &amp; Rates'!$B$4))</f>
        <v/>
      </c>
      <c r="K148" s="6">
        <f>IFERROR(IF(I148=0,"",IF(E148="Car/Van",  (MIN(MAX(='Settings &amp; Rates'!$B$13-SUMIFS($I$8:I147,$E$8:E147,"Car/Van",$A$8:A147,"&gt;="&amp;='Settings &amp; Rates'!$B$3,$A$8:A147,"&lt;="&amp;='Settings &amp; Rates'!$B$4)),I148)*='Settings &amp; Rates'!$B$8  +MAX(I148-MAX(0,='Settings &amp; Rates'!$B$13-SUMIFS($I$8:I147,$E$8:E147,"Car/Van",$A$8:A147,"&gt;="&amp;='Settings &amp; Rates'!$B$3,$A$8:A147,"&lt;="&amp;='Settings &amp; Rates'!$B$4)),0)*='Settings &amp; Rates'!$B$9)/I148,IF(E148="Motorcycle",='Settings &amp; Rates'!$B$10,IF(E148="Bicycle",='Settings &amp; Rates'!$B$11,"")))),"")</f>
        <v/>
      </c>
      <c r="L148" s="6">
        <f>IF(E148="Car/Van",='Settings &amp; Rates'!$B$12*F148,0)</f>
        <v/>
      </c>
      <c r="M148" s="7">
        <f>IFERROR(IF(I148=0,"",IF(E148="Car/Van",  MIN(MAX(='Settings &amp; Rates'!$B$13-SUMIFS($I$8:I147,$E$8:E147,"Car/Van",$A$8:A147,"&gt;="&amp;='Settings &amp; Rates'!$B$3,$A$8:A147,"&lt;="&amp;='Settings &amp; Rates'!$B$4)),I148)*='Settings &amp; Rates'!$B$8 +MAX(I148-MAX(0,='Settings &amp; Rates'!$B$13-SUMIFS($I$8:I147,$E$8:E147,"Car/Van",$A$8:A147,"&gt;="&amp;='Settings &amp; Rates'!$B$3,$A$8:A147,"&lt;="&amp;='Settings &amp; Rates'!$B$4)),0)*='Settings &amp; Rates'!$B$9 +I148*F148*='Settings &amp; Rates'!$B$12,IF(E148="Motorcycle",I148*='Settings &amp; Rates'!$B$10,IF(E148="Bicycle",I148*='Settings &amp; Rates'!$B$11,0)))),"")</f>
        <v/>
      </c>
      <c r="N148" s="6" t="n"/>
    </row>
    <row r="149">
      <c r="A149" s="5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>
        <f>IF(E149&lt;&gt;"Car/Van","",SUMIFS($I$8:I149,$E$8:E149,"Car/Van",$A$8:A149,"&gt;="&amp;='Settings &amp; Rates'!$B$3,$A$8:A149,"&lt;="&amp;='Settings &amp; Rates'!$B$4))</f>
        <v/>
      </c>
      <c r="K149" s="6">
        <f>IFERROR(IF(I149=0,"",IF(E149="Car/Van",  (MIN(MAX(='Settings &amp; Rates'!$B$13-SUMIFS($I$8:I148,$E$8:E148,"Car/Van",$A$8:A148,"&gt;="&amp;='Settings &amp; Rates'!$B$3,$A$8:A148,"&lt;="&amp;='Settings &amp; Rates'!$B$4)),I149)*='Settings &amp; Rates'!$B$8  +MAX(I149-MAX(0,='Settings &amp; Rates'!$B$13-SUMIFS($I$8:I148,$E$8:E148,"Car/Van",$A$8:A148,"&gt;="&amp;='Settings &amp; Rates'!$B$3,$A$8:A148,"&lt;="&amp;='Settings &amp; Rates'!$B$4)),0)*='Settings &amp; Rates'!$B$9)/I149,IF(E149="Motorcycle",='Settings &amp; Rates'!$B$10,IF(E149="Bicycle",='Settings &amp; Rates'!$B$11,"")))),"")</f>
        <v/>
      </c>
      <c r="L149" s="6">
        <f>IF(E149="Car/Van",='Settings &amp; Rates'!$B$12*F149,0)</f>
        <v/>
      </c>
      <c r="M149" s="7">
        <f>IFERROR(IF(I149=0,"",IF(E149="Car/Van",  MIN(MAX(='Settings &amp; Rates'!$B$13-SUMIFS($I$8:I148,$E$8:E148,"Car/Van",$A$8:A148,"&gt;="&amp;='Settings &amp; Rates'!$B$3,$A$8:A148,"&lt;="&amp;='Settings &amp; Rates'!$B$4)),I149)*='Settings &amp; Rates'!$B$8 +MAX(I149-MAX(0,='Settings &amp; Rates'!$B$13-SUMIFS($I$8:I148,$E$8:E148,"Car/Van",$A$8:A148,"&gt;="&amp;='Settings &amp; Rates'!$B$3,$A$8:A148,"&lt;="&amp;='Settings &amp; Rates'!$B$4)),0)*='Settings &amp; Rates'!$B$9 +I149*F149*='Settings &amp; Rates'!$B$12,IF(E149="Motorcycle",I149*='Settings &amp; Rates'!$B$10,IF(E149="Bicycle",I149*='Settings &amp; Rates'!$B$11,0)))),"")</f>
        <v/>
      </c>
      <c r="N149" s="6" t="n"/>
    </row>
    <row r="150">
      <c r="A150" s="5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>
        <f>IF(E150&lt;&gt;"Car/Van","",SUMIFS($I$8:I150,$E$8:E150,"Car/Van",$A$8:A150,"&gt;="&amp;='Settings &amp; Rates'!$B$3,$A$8:A150,"&lt;="&amp;='Settings &amp; Rates'!$B$4))</f>
        <v/>
      </c>
      <c r="K150" s="6">
        <f>IFERROR(IF(I150=0,"",IF(E150="Car/Van",  (MIN(MAX(='Settings &amp; Rates'!$B$13-SUMIFS($I$8:I149,$E$8:E149,"Car/Van",$A$8:A149,"&gt;="&amp;='Settings &amp; Rates'!$B$3,$A$8:A149,"&lt;="&amp;='Settings &amp; Rates'!$B$4)),I150)*='Settings &amp; Rates'!$B$8  +MAX(I150-MAX(0,='Settings &amp; Rates'!$B$13-SUMIFS($I$8:I149,$E$8:E149,"Car/Van",$A$8:A149,"&gt;="&amp;='Settings &amp; Rates'!$B$3,$A$8:A149,"&lt;="&amp;='Settings &amp; Rates'!$B$4)),0)*='Settings &amp; Rates'!$B$9)/I150,IF(E150="Motorcycle",='Settings &amp; Rates'!$B$10,IF(E150="Bicycle",='Settings &amp; Rates'!$B$11,"")))),"")</f>
        <v/>
      </c>
      <c r="L150" s="6">
        <f>IF(E150="Car/Van",='Settings &amp; Rates'!$B$12*F150,0)</f>
        <v/>
      </c>
      <c r="M150" s="7">
        <f>IFERROR(IF(I150=0,"",IF(E150="Car/Van",  MIN(MAX(='Settings &amp; Rates'!$B$13-SUMIFS($I$8:I149,$E$8:E149,"Car/Van",$A$8:A149,"&gt;="&amp;='Settings &amp; Rates'!$B$3,$A$8:A149,"&lt;="&amp;='Settings &amp; Rates'!$B$4)),I150)*='Settings &amp; Rates'!$B$8 +MAX(I150-MAX(0,='Settings &amp; Rates'!$B$13-SUMIFS($I$8:I149,$E$8:E149,"Car/Van",$A$8:A149,"&gt;="&amp;='Settings &amp; Rates'!$B$3,$A$8:A149,"&lt;="&amp;='Settings &amp; Rates'!$B$4)),0)*='Settings &amp; Rates'!$B$9 +I150*F150*='Settings &amp; Rates'!$B$12,IF(E150="Motorcycle",I150*='Settings &amp; Rates'!$B$10,IF(E150="Bicycle",I150*='Settings &amp; Rates'!$B$11,0)))),"")</f>
        <v/>
      </c>
      <c r="N150" s="6" t="n"/>
    </row>
    <row r="151">
      <c r="A151" s="5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>
        <f>IF(E151&lt;&gt;"Car/Van","",SUMIFS($I$8:I151,$E$8:E151,"Car/Van",$A$8:A151,"&gt;="&amp;='Settings &amp; Rates'!$B$3,$A$8:A151,"&lt;="&amp;='Settings &amp; Rates'!$B$4))</f>
        <v/>
      </c>
      <c r="K151" s="6">
        <f>IFERROR(IF(I151=0,"",IF(E151="Car/Van",  (MIN(MAX(='Settings &amp; Rates'!$B$13-SUMIFS($I$8:I150,$E$8:E150,"Car/Van",$A$8:A150,"&gt;="&amp;='Settings &amp; Rates'!$B$3,$A$8:A150,"&lt;="&amp;='Settings &amp; Rates'!$B$4)),I151)*='Settings &amp; Rates'!$B$8  +MAX(I151-MAX(0,='Settings &amp; Rates'!$B$13-SUMIFS($I$8:I150,$E$8:E150,"Car/Van",$A$8:A150,"&gt;="&amp;='Settings &amp; Rates'!$B$3,$A$8:A150,"&lt;="&amp;='Settings &amp; Rates'!$B$4)),0)*='Settings &amp; Rates'!$B$9)/I151,IF(E151="Motorcycle",='Settings &amp; Rates'!$B$10,IF(E151="Bicycle",='Settings &amp; Rates'!$B$11,"")))),"")</f>
        <v/>
      </c>
      <c r="L151" s="6">
        <f>IF(E151="Car/Van",='Settings &amp; Rates'!$B$12*F151,0)</f>
        <v/>
      </c>
      <c r="M151" s="7">
        <f>IFERROR(IF(I151=0,"",IF(E151="Car/Van",  MIN(MAX(='Settings &amp; Rates'!$B$13-SUMIFS($I$8:I150,$E$8:E150,"Car/Van",$A$8:A150,"&gt;="&amp;='Settings &amp; Rates'!$B$3,$A$8:A150,"&lt;="&amp;='Settings &amp; Rates'!$B$4)),I151)*='Settings &amp; Rates'!$B$8 +MAX(I151-MAX(0,='Settings &amp; Rates'!$B$13-SUMIFS($I$8:I150,$E$8:E150,"Car/Van",$A$8:A150,"&gt;="&amp;='Settings &amp; Rates'!$B$3,$A$8:A150,"&lt;="&amp;='Settings &amp; Rates'!$B$4)),0)*='Settings &amp; Rates'!$B$9 +I151*F151*='Settings &amp; Rates'!$B$12,IF(E151="Motorcycle",I151*='Settings &amp; Rates'!$B$10,IF(E151="Bicycle",I151*='Settings &amp; Rates'!$B$11,0)))),"")</f>
        <v/>
      </c>
      <c r="N151" s="6" t="n"/>
    </row>
    <row r="152">
      <c r="A152" s="5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>
        <f>IF(E152&lt;&gt;"Car/Van","",SUMIFS($I$8:I152,$E$8:E152,"Car/Van",$A$8:A152,"&gt;="&amp;='Settings &amp; Rates'!$B$3,$A$8:A152,"&lt;="&amp;='Settings &amp; Rates'!$B$4))</f>
        <v/>
      </c>
      <c r="K152" s="6">
        <f>IFERROR(IF(I152=0,"",IF(E152="Car/Van",  (MIN(MAX(='Settings &amp; Rates'!$B$13-SUMIFS($I$8:I151,$E$8:E151,"Car/Van",$A$8:A151,"&gt;="&amp;='Settings &amp; Rates'!$B$3,$A$8:A151,"&lt;="&amp;='Settings &amp; Rates'!$B$4)),I152)*='Settings &amp; Rates'!$B$8  +MAX(I152-MAX(0,='Settings &amp; Rates'!$B$13-SUMIFS($I$8:I151,$E$8:E151,"Car/Van",$A$8:A151,"&gt;="&amp;='Settings &amp; Rates'!$B$3,$A$8:A151,"&lt;="&amp;='Settings &amp; Rates'!$B$4)),0)*='Settings &amp; Rates'!$B$9)/I152,IF(E152="Motorcycle",='Settings &amp; Rates'!$B$10,IF(E152="Bicycle",='Settings &amp; Rates'!$B$11,"")))),"")</f>
        <v/>
      </c>
      <c r="L152" s="6">
        <f>IF(E152="Car/Van",='Settings &amp; Rates'!$B$12*F152,0)</f>
        <v/>
      </c>
      <c r="M152" s="7">
        <f>IFERROR(IF(I152=0,"",IF(E152="Car/Van",  MIN(MAX(='Settings &amp; Rates'!$B$13-SUMIFS($I$8:I151,$E$8:E151,"Car/Van",$A$8:A151,"&gt;="&amp;='Settings &amp; Rates'!$B$3,$A$8:A151,"&lt;="&amp;='Settings &amp; Rates'!$B$4)),I152)*='Settings &amp; Rates'!$B$8 +MAX(I152-MAX(0,='Settings &amp; Rates'!$B$13-SUMIFS($I$8:I151,$E$8:E151,"Car/Van",$A$8:A151,"&gt;="&amp;='Settings &amp; Rates'!$B$3,$A$8:A151,"&lt;="&amp;='Settings &amp; Rates'!$B$4)),0)*='Settings &amp; Rates'!$B$9 +I152*F152*='Settings &amp; Rates'!$B$12,IF(E152="Motorcycle",I152*='Settings &amp; Rates'!$B$10,IF(E152="Bicycle",I152*='Settings &amp; Rates'!$B$11,0)))),"")</f>
        <v/>
      </c>
      <c r="N152" s="6" t="n"/>
    </row>
    <row r="153">
      <c r="A153" s="5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>
        <f>IF(E153&lt;&gt;"Car/Van","",SUMIFS($I$8:I153,$E$8:E153,"Car/Van",$A$8:A153,"&gt;="&amp;='Settings &amp; Rates'!$B$3,$A$8:A153,"&lt;="&amp;='Settings &amp; Rates'!$B$4))</f>
        <v/>
      </c>
      <c r="K153" s="6">
        <f>IFERROR(IF(I153=0,"",IF(E153="Car/Van",  (MIN(MAX(='Settings &amp; Rates'!$B$13-SUMIFS($I$8:I152,$E$8:E152,"Car/Van",$A$8:A152,"&gt;="&amp;='Settings &amp; Rates'!$B$3,$A$8:A152,"&lt;="&amp;='Settings &amp; Rates'!$B$4)),I153)*='Settings &amp; Rates'!$B$8  +MAX(I153-MAX(0,='Settings &amp; Rates'!$B$13-SUMIFS($I$8:I152,$E$8:E152,"Car/Van",$A$8:A152,"&gt;="&amp;='Settings &amp; Rates'!$B$3,$A$8:A152,"&lt;="&amp;='Settings &amp; Rates'!$B$4)),0)*='Settings &amp; Rates'!$B$9)/I153,IF(E153="Motorcycle",='Settings &amp; Rates'!$B$10,IF(E153="Bicycle",='Settings &amp; Rates'!$B$11,"")))),"")</f>
        <v/>
      </c>
      <c r="L153" s="6">
        <f>IF(E153="Car/Van",='Settings &amp; Rates'!$B$12*F153,0)</f>
        <v/>
      </c>
      <c r="M153" s="7">
        <f>IFERROR(IF(I153=0,"",IF(E153="Car/Van",  MIN(MAX(='Settings &amp; Rates'!$B$13-SUMIFS($I$8:I152,$E$8:E152,"Car/Van",$A$8:A152,"&gt;="&amp;='Settings &amp; Rates'!$B$3,$A$8:A152,"&lt;="&amp;='Settings &amp; Rates'!$B$4)),I153)*='Settings &amp; Rates'!$B$8 +MAX(I153-MAX(0,='Settings &amp; Rates'!$B$13-SUMIFS($I$8:I152,$E$8:E152,"Car/Van",$A$8:A152,"&gt;="&amp;='Settings &amp; Rates'!$B$3,$A$8:A152,"&lt;="&amp;='Settings &amp; Rates'!$B$4)),0)*='Settings &amp; Rates'!$B$9 +I153*F153*='Settings &amp; Rates'!$B$12,IF(E153="Motorcycle",I153*='Settings &amp; Rates'!$B$10,IF(E153="Bicycle",I153*='Settings &amp; Rates'!$B$11,0)))),"")</f>
        <v/>
      </c>
      <c r="N153" s="6" t="n"/>
    </row>
    <row r="154">
      <c r="A154" s="5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>
        <f>IF(E154&lt;&gt;"Car/Van","",SUMIFS($I$8:I154,$E$8:E154,"Car/Van",$A$8:A154,"&gt;="&amp;='Settings &amp; Rates'!$B$3,$A$8:A154,"&lt;="&amp;='Settings &amp; Rates'!$B$4))</f>
        <v/>
      </c>
      <c r="K154" s="6">
        <f>IFERROR(IF(I154=0,"",IF(E154="Car/Van",  (MIN(MAX(='Settings &amp; Rates'!$B$13-SUMIFS($I$8:I153,$E$8:E153,"Car/Van",$A$8:A153,"&gt;="&amp;='Settings &amp; Rates'!$B$3,$A$8:A153,"&lt;="&amp;='Settings &amp; Rates'!$B$4)),I154)*='Settings &amp; Rates'!$B$8  +MAX(I154-MAX(0,='Settings &amp; Rates'!$B$13-SUMIFS($I$8:I153,$E$8:E153,"Car/Van",$A$8:A153,"&gt;="&amp;='Settings &amp; Rates'!$B$3,$A$8:A153,"&lt;="&amp;='Settings &amp; Rates'!$B$4)),0)*='Settings &amp; Rates'!$B$9)/I154,IF(E154="Motorcycle",='Settings &amp; Rates'!$B$10,IF(E154="Bicycle",='Settings &amp; Rates'!$B$11,"")))),"")</f>
        <v/>
      </c>
      <c r="L154" s="6">
        <f>IF(E154="Car/Van",='Settings &amp; Rates'!$B$12*F154,0)</f>
        <v/>
      </c>
      <c r="M154" s="7">
        <f>IFERROR(IF(I154=0,"",IF(E154="Car/Van",  MIN(MAX(='Settings &amp; Rates'!$B$13-SUMIFS($I$8:I153,$E$8:E153,"Car/Van",$A$8:A153,"&gt;="&amp;='Settings &amp; Rates'!$B$3,$A$8:A153,"&lt;="&amp;='Settings &amp; Rates'!$B$4)),I154)*='Settings &amp; Rates'!$B$8 +MAX(I154-MAX(0,='Settings &amp; Rates'!$B$13-SUMIFS($I$8:I153,$E$8:E153,"Car/Van",$A$8:A153,"&gt;="&amp;='Settings &amp; Rates'!$B$3,$A$8:A153,"&lt;="&amp;='Settings &amp; Rates'!$B$4)),0)*='Settings &amp; Rates'!$B$9 +I154*F154*='Settings &amp; Rates'!$B$12,IF(E154="Motorcycle",I154*='Settings &amp; Rates'!$B$10,IF(E154="Bicycle",I154*='Settings &amp; Rates'!$B$11,0)))),"")</f>
        <v/>
      </c>
      <c r="N154" s="6" t="n"/>
    </row>
    <row r="155">
      <c r="A155" s="5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>
        <f>IF(E155&lt;&gt;"Car/Van","",SUMIFS($I$8:I155,$E$8:E155,"Car/Van",$A$8:A155,"&gt;="&amp;='Settings &amp; Rates'!$B$3,$A$8:A155,"&lt;="&amp;='Settings &amp; Rates'!$B$4))</f>
        <v/>
      </c>
      <c r="K155" s="6">
        <f>IFERROR(IF(I155=0,"",IF(E155="Car/Van",  (MIN(MAX(='Settings &amp; Rates'!$B$13-SUMIFS($I$8:I154,$E$8:E154,"Car/Van",$A$8:A154,"&gt;="&amp;='Settings &amp; Rates'!$B$3,$A$8:A154,"&lt;="&amp;='Settings &amp; Rates'!$B$4)),I155)*='Settings &amp; Rates'!$B$8  +MAX(I155-MAX(0,='Settings &amp; Rates'!$B$13-SUMIFS($I$8:I154,$E$8:E154,"Car/Van",$A$8:A154,"&gt;="&amp;='Settings &amp; Rates'!$B$3,$A$8:A154,"&lt;="&amp;='Settings &amp; Rates'!$B$4)),0)*='Settings &amp; Rates'!$B$9)/I155,IF(E155="Motorcycle",='Settings &amp; Rates'!$B$10,IF(E155="Bicycle",='Settings &amp; Rates'!$B$11,"")))),"")</f>
        <v/>
      </c>
      <c r="L155" s="6">
        <f>IF(E155="Car/Van",='Settings &amp; Rates'!$B$12*F155,0)</f>
        <v/>
      </c>
      <c r="M155" s="7">
        <f>IFERROR(IF(I155=0,"",IF(E155="Car/Van",  MIN(MAX(='Settings &amp; Rates'!$B$13-SUMIFS($I$8:I154,$E$8:E154,"Car/Van",$A$8:A154,"&gt;="&amp;='Settings &amp; Rates'!$B$3,$A$8:A154,"&lt;="&amp;='Settings &amp; Rates'!$B$4)),I155)*='Settings &amp; Rates'!$B$8 +MAX(I155-MAX(0,='Settings &amp; Rates'!$B$13-SUMIFS($I$8:I154,$E$8:E154,"Car/Van",$A$8:A154,"&gt;="&amp;='Settings &amp; Rates'!$B$3,$A$8:A154,"&lt;="&amp;='Settings &amp; Rates'!$B$4)),0)*='Settings &amp; Rates'!$B$9 +I155*F155*='Settings &amp; Rates'!$B$12,IF(E155="Motorcycle",I155*='Settings &amp; Rates'!$B$10,IF(E155="Bicycle",I155*='Settings &amp; Rates'!$B$11,0)))),"")</f>
        <v/>
      </c>
      <c r="N155" s="6" t="n"/>
    </row>
    <row r="156">
      <c r="A156" s="5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>
        <f>IF(E156&lt;&gt;"Car/Van","",SUMIFS($I$8:I156,$E$8:E156,"Car/Van",$A$8:A156,"&gt;="&amp;='Settings &amp; Rates'!$B$3,$A$8:A156,"&lt;="&amp;='Settings &amp; Rates'!$B$4))</f>
        <v/>
      </c>
      <c r="K156" s="6">
        <f>IFERROR(IF(I156=0,"",IF(E156="Car/Van",  (MIN(MAX(='Settings &amp; Rates'!$B$13-SUMIFS($I$8:I155,$E$8:E155,"Car/Van",$A$8:A155,"&gt;="&amp;='Settings &amp; Rates'!$B$3,$A$8:A155,"&lt;="&amp;='Settings &amp; Rates'!$B$4)),I156)*='Settings &amp; Rates'!$B$8  +MAX(I156-MAX(0,='Settings &amp; Rates'!$B$13-SUMIFS($I$8:I155,$E$8:E155,"Car/Van",$A$8:A155,"&gt;="&amp;='Settings &amp; Rates'!$B$3,$A$8:A155,"&lt;="&amp;='Settings &amp; Rates'!$B$4)),0)*='Settings &amp; Rates'!$B$9)/I156,IF(E156="Motorcycle",='Settings &amp; Rates'!$B$10,IF(E156="Bicycle",='Settings &amp; Rates'!$B$11,"")))),"")</f>
        <v/>
      </c>
      <c r="L156" s="6">
        <f>IF(E156="Car/Van",='Settings &amp; Rates'!$B$12*F156,0)</f>
        <v/>
      </c>
      <c r="M156" s="7">
        <f>IFERROR(IF(I156=0,"",IF(E156="Car/Van",  MIN(MAX(='Settings &amp; Rates'!$B$13-SUMIFS($I$8:I155,$E$8:E155,"Car/Van",$A$8:A155,"&gt;="&amp;='Settings &amp; Rates'!$B$3,$A$8:A155,"&lt;="&amp;='Settings &amp; Rates'!$B$4)),I156)*='Settings &amp; Rates'!$B$8 +MAX(I156-MAX(0,='Settings &amp; Rates'!$B$13-SUMIFS($I$8:I155,$E$8:E155,"Car/Van",$A$8:A155,"&gt;="&amp;='Settings &amp; Rates'!$B$3,$A$8:A155,"&lt;="&amp;='Settings &amp; Rates'!$B$4)),0)*='Settings &amp; Rates'!$B$9 +I156*F156*='Settings &amp; Rates'!$B$12,IF(E156="Motorcycle",I156*='Settings &amp; Rates'!$B$10,IF(E156="Bicycle",I156*='Settings &amp; Rates'!$B$11,0)))),"")</f>
        <v/>
      </c>
      <c r="N156" s="6" t="n"/>
    </row>
    <row r="157">
      <c r="A157" s="5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>
        <f>IF(E157&lt;&gt;"Car/Van","",SUMIFS($I$8:I157,$E$8:E157,"Car/Van",$A$8:A157,"&gt;="&amp;='Settings &amp; Rates'!$B$3,$A$8:A157,"&lt;="&amp;='Settings &amp; Rates'!$B$4))</f>
        <v/>
      </c>
      <c r="K157" s="6">
        <f>IFERROR(IF(I157=0,"",IF(E157="Car/Van",  (MIN(MAX(='Settings &amp; Rates'!$B$13-SUMIFS($I$8:I156,$E$8:E156,"Car/Van",$A$8:A156,"&gt;="&amp;='Settings &amp; Rates'!$B$3,$A$8:A156,"&lt;="&amp;='Settings &amp; Rates'!$B$4)),I157)*='Settings &amp; Rates'!$B$8  +MAX(I157-MAX(0,='Settings &amp; Rates'!$B$13-SUMIFS($I$8:I156,$E$8:E156,"Car/Van",$A$8:A156,"&gt;="&amp;='Settings &amp; Rates'!$B$3,$A$8:A156,"&lt;="&amp;='Settings &amp; Rates'!$B$4)),0)*='Settings &amp; Rates'!$B$9)/I157,IF(E157="Motorcycle",='Settings &amp; Rates'!$B$10,IF(E157="Bicycle",='Settings &amp; Rates'!$B$11,"")))),"")</f>
        <v/>
      </c>
      <c r="L157" s="6">
        <f>IF(E157="Car/Van",='Settings &amp; Rates'!$B$12*F157,0)</f>
        <v/>
      </c>
      <c r="M157" s="7">
        <f>IFERROR(IF(I157=0,"",IF(E157="Car/Van",  MIN(MAX(='Settings &amp; Rates'!$B$13-SUMIFS($I$8:I156,$E$8:E156,"Car/Van",$A$8:A156,"&gt;="&amp;='Settings &amp; Rates'!$B$3,$A$8:A156,"&lt;="&amp;='Settings &amp; Rates'!$B$4)),I157)*='Settings &amp; Rates'!$B$8 +MAX(I157-MAX(0,='Settings &amp; Rates'!$B$13-SUMIFS($I$8:I156,$E$8:E156,"Car/Van",$A$8:A156,"&gt;="&amp;='Settings &amp; Rates'!$B$3,$A$8:A156,"&lt;="&amp;='Settings &amp; Rates'!$B$4)),0)*='Settings &amp; Rates'!$B$9 +I157*F157*='Settings &amp; Rates'!$B$12,IF(E157="Motorcycle",I157*='Settings &amp; Rates'!$B$10,IF(E157="Bicycle",I157*='Settings &amp; Rates'!$B$11,0)))),"")</f>
        <v/>
      </c>
      <c r="N157" s="6" t="n"/>
    </row>
    <row r="158">
      <c r="A158" s="5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>
        <f>IF(E158&lt;&gt;"Car/Van","",SUMIFS($I$8:I158,$E$8:E158,"Car/Van",$A$8:A158,"&gt;="&amp;='Settings &amp; Rates'!$B$3,$A$8:A158,"&lt;="&amp;='Settings &amp; Rates'!$B$4))</f>
        <v/>
      </c>
      <c r="K158" s="6">
        <f>IFERROR(IF(I158=0,"",IF(E158="Car/Van",  (MIN(MAX(='Settings &amp; Rates'!$B$13-SUMIFS($I$8:I157,$E$8:E157,"Car/Van",$A$8:A157,"&gt;="&amp;='Settings &amp; Rates'!$B$3,$A$8:A157,"&lt;="&amp;='Settings &amp; Rates'!$B$4)),I158)*='Settings &amp; Rates'!$B$8  +MAX(I158-MAX(0,='Settings &amp; Rates'!$B$13-SUMIFS($I$8:I157,$E$8:E157,"Car/Van",$A$8:A157,"&gt;="&amp;='Settings &amp; Rates'!$B$3,$A$8:A157,"&lt;="&amp;='Settings &amp; Rates'!$B$4)),0)*='Settings &amp; Rates'!$B$9)/I158,IF(E158="Motorcycle",='Settings &amp; Rates'!$B$10,IF(E158="Bicycle",='Settings &amp; Rates'!$B$11,"")))),"")</f>
        <v/>
      </c>
      <c r="L158" s="6">
        <f>IF(E158="Car/Van",='Settings &amp; Rates'!$B$12*F158,0)</f>
        <v/>
      </c>
      <c r="M158" s="7">
        <f>IFERROR(IF(I158=0,"",IF(E158="Car/Van",  MIN(MAX(='Settings &amp; Rates'!$B$13-SUMIFS($I$8:I157,$E$8:E157,"Car/Van",$A$8:A157,"&gt;="&amp;='Settings &amp; Rates'!$B$3,$A$8:A157,"&lt;="&amp;='Settings &amp; Rates'!$B$4)),I158)*='Settings &amp; Rates'!$B$8 +MAX(I158-MAX(0,='Settings &amp; Rates'!$B$13-SUMIFS($I$8:I157,$E$8:E157,"Car/Van",$A$8:A157,"&gt;="&amp;='Settings &amp; Rates'!$B$3,$A$8:A157,"&lt;="&amp;='Settings &amp; Rates'!$B$4)),0)*='Settings &amp; Rates'!$B$9 +I158*F158*='Settings &amp; Rates'!$B$12,IF(E158="Motorcycle",I158*='Settings &amp; Rates'!$B$10,IF(E158="Bicycle",I158*='Settings &amp; Rates'!$B$11,0)))),"")</f>
        <v/>
      </c>
      <c r="N158" s="6" t="n"/>
    </row>
    <row r="159">
      <c r="A159" s="5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>
        <f>IF(E159&lt;&gt;"Car/Van","",SUMIFS($I$8:I159,$E$8:E159,"Car/Van",$A$8:A159,"&gt;="&amp;='Settings &amp; Rates'!$B$3,$A$8:A159,"&lt;="&amp;='Settings &amp; Rates'!$B$4))</f>
        <v/>
      </c>
      <c r="K159" s="6">
        <f>IFERROR(IF(I159=0,"",IF(E159="Car/Van",  (MIN(MAX(='Settings &amp; Rates'!$B$13-SUMIFS($I$8:I158,$E$8:E158,"Car/Van",$A$8:A158,"&gt;="&amp;='Settings &amp; Rates'!$B$3,$A$8:A158,"&lt;="&amp;='Settings &amp; Rates'!$B$4)),I159)*='Settings &amp; Rates'!$B$8  +MAX(I159-MAX(0,='Settings &amp; Rates'!$B$13-SUMIFS($I$8:I158,$E$8:E158,"Car/Van",$A$8:A158,"&gt;="&amp;='Settings &amp; Rates'!$B$3,$A$8:A158,"&lt;="&amp;='Settings &amp; Rates'!$B$4)),0)*='Settings &amp; Rates'!$B$9)/I159,IF(E159="Motorcycle",='Settings &amp; Rates'!$B$10,IF(E159="Bicycle",='Settings &amp; Rates'!$B$11,"")))),"")</f>
        <v/>
      </c>
      <c r="L159" s="6">
        <f>IF(E159="Car/Van",='Settings &amp; Rates'!$B$12*F159,0)</f>
        <v/>
      </c>
      <c r="M159" s="7">
        <f>IFERROR(IF(I159=0,"",IF(E159="Car/Van",  MIN(MAX(='Settings &amp; Rates'!$B$13-SUMIFS($I$8:I158,$E$8:E158,"Car/Van",$A$8:A158,"&gt;="&amp;='Settings &amp; Rates'!$B$3,$A$8:A158,"&lt;="&amp;='Settings &amp; Rates'!$B$4)),I159)*='Settings &amp; Rates'!$B$8 +MAX(I159-MAX(0,='Settings &amp; Rates'!$B$13-SUMIFS($I$8:I158,$E$8:E158,"Car/Van",$A$8:A158,"&gt;="&amp;='Settings &amp; Rates'!$B$3,$A$8:A158,"&lt;="&amp;='Settings &amp; Rates'!$B$4)),0)*='Settings &amp; Rates'!$B$9 +I159*F159*='Settings &amp; Rates'!$B$12,IF(E159="Motorcycle",I159*='Settings &amp; Rates'!$B$10,IF(E159="Bicycle",I159*='Settings &amp; Rates'!$B$11,0)))),"")</f>
        <v/>
      </c>
      <c r="N159" s="6" t="n"/>
    </row>
    <row r="160">
      <c r="A160" s="5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>
        <f>IF(E160&lt;&gt;"Car/Van","",SUMIFS($I$8:I160,$E$8:E160,"Car/Van",$A$8:A160,"&gt;="&amp;='Settings &amp; Rates'!$B$3,$A$8:A160,"&lt;="&amp;='Settings &amp; Rates'!$B$4))</f>
        <v/>
      </c>
      <c r="K160" s="6">
        <f>IFERROR(IF(I160=0,"",IF(E160="Car/Van",  (MIN(MAX(='Settings &amp; Rates'!$B$13-SUMIFS($I$8:I159,$E$8:E159,"Car/Van",$A$8:A159,"&gt;="&amp;='Settings &amp; Rates'!$B$3,$A$8:A159,"&lt;="&amp;='Settings &amp; Rates'!$B$4)),I160)*='Settings &amp; Rates'!$B$8  +MAX(I160-MAX(0,='Settings &amp; Rates'!$B$13-SUMIFS($I$8:I159,$E$8:E159,"Car/Van",$A$8:A159,"&gt;="&amp;='Settings &amp; Rates'!$B$3,$A$8:A159,"&lt;="&amp;='Settings &amp; Rates'!$B$4)),0)*='Settings &amp; Rates'!$B$9)/I160,IF(E160="Motorcycle",='Settings &amp; Rates'!$B$10,IF(E160="Bicycle",='Settings &amp; Rates'!$B$11,"")))),"")</f>
        <v/>
      </c>
      <c r="L160" s="6">
        <f>IF(E160="Car/Van",='Settings &amp; Rates'!$B$12*F160,0)</f>
        <v/>
      </c>
      <c r="M160" s="7">
        <f>IFERROR(IF(I160=0,"",IF(E160="Car/Van",  MIN(MAX(='Settings &amp; Rates'!$B$13-SUMIFS($I$8:I159,$E$8:E159,"Car/Van",$A$8:A159,"&gt;="&amp;='Settings &amp; Rates'!$B$3,$A$8:A159,"&lt;="&amp;='Settings &amp; Rates'!$B$4)),I160)*='Settings &amp; Rates'!$B$8 +MAX(I160-MAX(0,='Settings &amp; Rates'!$B$13-SUMIFS($I$8:I159,$E$8:E159,"Car/Van",$A$8:A159,"&gt;="&amp;='Settings &amp; Rates'!$B$3,$A$8:A159,"&lt;="&amp;='Settings &amp; Rates'!$B$4)),0)*='Settings &amp; Rates'!$B$9 +I160*F160*='Settings &amp; Rates'!$B$12,IF(E160="Motorcycle",I160*='Settings &amp; Rates'!$B$10,IF(E160="Bicycle",I160*='Settings &amp; Rates'!$B$11,0)))),"")</f>
        <v/>
      </c>
      <c r="N160" s="6" t="n"/>
    </row>
    <row r="161">
      <c r="A161" s="5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>
        <f>IF(E161&lt;&gt;"Car/Van","",SUMIFS($I$8:I161,$E$8:E161,"Car/Van",$A$8:A161,"&gt;="&amp;='Settings &amp; Rates'!$B$3,$A$8:A161,"&lt;="&amp;='Settings &amp; Rates'!$B$4))</f>
        <v/>
      </c>
      <c r="K161" s="6">
        <f>IFERROR(IF(I161=0,"",IF(E161="Car/Van",  (MIN(MAX(='Settings &amp; Rates'!$B$13-SUMIFS($I$8:I160,$E$8:E160,"Car/Van",$A$8:A160,"&gt;="&amp;='Settings &amp; Rates'!$B$3,$A$8:A160,"&lt;="&amp;='Settings &amp; Rates'!$B$4)),I161)*='Settings &amp; Rates'!$B$8  +MAX(I161-MAX(0,='Settings &amp; Rates'!$B$13-SUMIFS($I$8:I160,$E$8:E160,"Car/Van",$A$8:A160,"&gt;="&amp;='Settings &amp; Rates'!$B$3,$A$8:A160,"&lt;="&amp;='Settings &amp; Rates'!$B$4)),0)*='Settings &amp; Rates'!$B$9)/I161,IF(E161="Motorcycle",='Settings &amp; Rates'!$B$10,IF(E161="Bicycle",='Settings &amp; Rates'!$B$11,"")))),"")</f>
        <v/>
      </c>
      <c r="L161" s="6">
        <f>IF(E161="Car/Van",='Settings &amp; Rates'!$B$12*F161,0)</f>
        <v/>
      </c>
      <c r="M161" s="7">
        <f>IFERROR(IF(I161=0,"",IF(E161="Car/Van",  MIN(MAX(='Settings &amp; Rates'!$B$13-SUMIFS($I$8:I160,$E$8:E160,"Car/Van",$A$8:A160,"&gt;="&amp;='Settings &amp; Rates'!$B$3,$A$8:A160,"&lt;="&amp;='Settings &amp; Rates'!$B$4)),I161)*='Settings &amp; Rates'!$B$8 +MAX(I161-MAX(0,='Settings &amp; Rates'!$B$13-SUMIFS($I$8:I160,$E$8:E160,"Car/Van",$A$8:A160,"&gt;="&amp;='Settings &amp; Rates'!$B$3,$A$8:A160,"&lt;="&amp;='Settings &amp; Rates'!$B$4)),0)*='Settings &amp; Rates'!$B$9 +I161*F161*='Settings &amp; Rates'!$B$12,IF(E161="Motorcycle",I161*='Settings &amp; Rates'!$B$10,IF(E161="Bicycle",I161*='Settings &amp; Rates'!$B$11,0)))),"")</f>
        <v/>
      </c>
      <c r="N161" s="6" t="n"/>
    </row>
    <row r="162">
      <c r="A162" s="5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>
        <f>IF(E162&lt;&gt;"Car/Van","",SUMIFS($I$8:I162,$E$8:E162,"Car/Van",$A$8:A162,"&gt;="&amp;='Settings &amp; Rates'!$B$3,$A$8:A162,"&lt;="&amp;='Settings &amp; Rates'!$B$4))</f>
        <v/>
      </c>
      <c r="K162" s="6">
        <f>IFERROR(IF(I162=0,"",IF(E162="Car/Van",  (MIN(MAX(='Settings &amp; Rates'!$B$13-SUMIFS($I$8:I161,$E$8:E161,"Car/Van",$A$8:A161,"&gt;="&amp;='Settings &amp; Rates'!$B$3,$A$8:A161,"&lt;="&amp;='Settings &amp; Rates'!$B$4)),I162)*='Settings &amp; Rates'!$B$8  +MAX(I162-MAX(0,='Settings &amp; Rates'!$B$13-SUMIFS($I$8:I161,$E$8:E161,"Car/Van",$A$8:A161,"&gt;="&amp;='Settings &amp; Rates'!$B$3,$A$8:A161,"&lt;="&amp;='Settings &amp; Rates'!$B$4)),0)*='Settings &amp; Rates'!$B$9)/I162,IF(E162="Motorcycle",='Settings &amp; Rates'!$B$10,IF(E162="Bicycle",='Settings &amp; Rates'!$B$11,"")))),"")</f>
        <v/>
      </c>
      <c r="L162" s="6">
        <f>IF(E162="Car/Van",='Settings &amp; Rates'!$B$12*F162,0)</f>
        <v/>
      </c>
      <c r="M162" s="7">
        <f>IFERROR(IF(I162=0,"",IF(E162="Car/Van",  MIN(MAX(='Settings &amp; Rates'!$B$13-SUMIFS($I$8:I161,$E$8:E161,"Car/Van",$A$8:A161,"&gt;="&amp;='Settings &amp; Rates'!$B$3,$A$8:A161,"&lt;="&amp;='Settings &amp; Rates'!$B$4)),I162)*='Settings &amp; Rates'!$B$8 +MAX(I162-MAX(0,='Settings &amp; Rates'!$B$13-SUMIFS($I$8:I161,$E$8:E161,"Car/Van",$A$8:A161,"&gt;="&amp;='Settings &amp; Rates'!$B$3,$A$8:A161,"&lt;="&amp;='Settings &amp; Rates'!$B$4)),0)*='Settings &amp; Rates'!$B$9 +I162*F162*='Settings &amp; Rates'!$B$12,IF(E162="Motorcycle",I162*='Settings &amp; Rates'!$B$10,IF(E162="Bicycle",I162*='Settings &amp; Rates'!$B$11,0)))),"")</f>
        <v/>
      </c>
      <c r="N162" s="6" t="n"/>
    </row>
    <row r="163">
      <c r="A163" s="5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>
        <f>IF(E163&lt;&gt;"Car/Van","",SUMIFS($I$8:I163,$E$8:E163,"Car/Van",$A$8:A163,"&gt;="&amp;='Settings &amp; Rates'!$B$3,$A$8:A163,"&lt;="&amp;='Settings &amp; Rates'!$B$4))</f>
        <v/>
      </c>
      <c r="K163" s="6">
        <f>IFERROR(IF(I163=0,"",IF(E163="Car/Van",  (MIN(MAX(='Settings &amp; Rates'!$B$13-SUMIFS($I$8:I162,$E$8:E162,"Car/Van",$A$8:A162,"&gt;="&amp;='Settings &amp; Rates'!$B$3,$A$8:A162,"&lt;="&amp;='Settings &amp; Rates'!$B$4)),I163)*='Settings &amp; Rates'!$B$8  +MAX(I163-MAX(0,='Settings &amp; Rates'!$B$13-SUMIFS($I$8:I162,$E$8:E162,"Car/Van",$A$8:A162,"&gt;="&amp;='Settings &amp; Rates'!$B$3,$A$8:A162,"&lt;="&amp;='Settings &amp; Rates'!$B$4)),0)*='Settings &amp; Rates'!$B$9)/I163,IF(E163="Motorcycle",='Settings &amp; Rates'!$B$10,IF(E163="Bicycle",='Settings &amp; Rates'!$B$11,"")))),"")</f>
        <v/>
      </c>
      <c r="L163" s="6">
        <f>IF(E163="Car/Van",='Settings &amp; Rates'!$B$12*F163,0)</f>
        <v/>
      </c>
      <c r="M163" s="7">
        <f>IFERROR(IF(I163=0,"",IF(E163="Car/Van",  MIN(MAX(='Settings &amp; Rates'!$B$13-SUMIFS($I$8:I162,$E$8:E162,"Car/Van",$A$8:A162,"&gt;="&amp;='Settings &amp; Rates'!$B$3,$A$8:A162,"&lt;="&amp;='Settings &amp; Rates'!$B$4)),I163)*='Settings &amp; Rates'!$B$8 +MAX(I163-MAX(0,='Settings &amp; Rates'!$B$13-SUMIFS($I$8:I162,$E$8:E162,"Car/Van",$A$8:A162,"&gt;="&amp;='Settings &amp; Rates'!$B$3,$A$8:A162,"&lt;="&amp;='Settings &amp; Rates'!$B$4)),0)*='Settings &amp; Rates'!$B$9 +I163*F163*='Settings &amp; Rates'!$B$12,IF(E163="Motorcycle",I163*='Settings &amp; Rates'!$B$10,IF(E163="Bicycle",I163*='Settings &amp; Rates'!$B$11,0)))),"")</f>
        <v/>
      </c>
      <c r="N163" s="6" t="n"/>
    </row>
    <row r="164">
      <c r="A164" s="5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>
        <f>IF(E164&lt;&gt;"Car/Van","",SUMIFS($I$8:I164,$E$8:E164,"Car/Van",$A$8:A164,"&gt;="&amp;='Settings &amp; Rates'!$B$3,$A$8:A164,"&lt;="&amp;='Settings &amp; Rates'!$B$4))</f>
        <v/>
      </c>
      <c r="K164" s="6">
        <f>IFERROR(IF(I164=0,"",IF(E164="Car/Van",  (MIN(MAX(='Settings &amp; Rates'!$B$13-SUMIFS($I$8:I163,$E$8:E163,"Car/Van",$A$8:A163,"&gt;="&amp;='Settings &amp; Rates'!$B$3,$A$8:A163,"&lt;="&amp;='Settings &amp; Rates'!$B$4)),I164)*='Settings &amp; Rates'!$B$8  +MAX(I164-MAX(0,='Settings &amp; Rates'!$B$13-SUMIFS($I$8:I163,$E$8:E163,"Car/Van",$A$8:A163,"&gt;="&amp;='Settings &amp; Rates'!$B$3,$A$8:A163,"&lt;="&amp;='Settings &amp; Rates'!$B$4)),0)*='Settings &amp; Rates'!$B$9)/I164,IF(E164="Motorcycle",='Settings &amp; Rates'!$B$10,IF(E164="Bicycle",='Settings &amp; Rates'!$B$11,"")))),"")</f>
        <v/>
      </c>
      <c r="L164" s="6">
        <f>IF(E164="Car/Van",='Settings &amp; Rates'!$B$12*F164,0)</f>
        <v/>
      </c>
      <c r="M164" s="7">
        <f>IFERROR(IF(I164=0,"",IF(E164="Car/Van",  MIN(MAX(='Settings &amp; Rates'!$B$13-SUMIFS($I$8:I163,$E$8:E163,"Car/Van",$A$8:A163,"&gt;="&amp;='Settings &amp; Rates'!$B$3,$A$8:A163,"&lt;="&amp;='Settings &amp; Rates'!$B$4)),I164)*='Settings &amp; Rates'!$B$8 +MAX(I164-MAX(0,='Settings &amp; Rates'!$B$13-SUMIFS($I$8:I163,$E$8:E163,"Car/Van",$A$8:A163,"&gt;="&amp;='Settings &amp; Rates'!$B$3,$A$8:A163,"&lt;="&amp;='Settings &amp; Rates'!$B$4)),0)*='Settings &amp; Rates'!$B$9 +I164*F164*='Settings &amp; Rates'!$B$12,IF(E164="Motorcycle",I164*='Settings &amp; Rates'!$B$10,IF(E164="Bicycle",I164*='Settings &amp; Rates'!$B$11,0)))),"")</f>
        <v/>
      </c>
      <c r="N164" s="6" t="n"/>
    </row>
    <row r="165">
      <c r="A165" s="5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>
        <f>IF(E165&lt;&gt;"Car/Van","",SUMIFS($I$8:I165,$E$8:E165,"Car/Van",$A$8:A165,"&gt;="&amp;='Settings &amp; Rates'!$B$3,$A$8:A165,"&lt;="&amp;='Settings &amp; Rates'!$B$4))</f>
        <v/>
      </c>
      <c r="K165" s="6">
        <f>IFERROR(IF(I165=0,"",IF(E165="Car/Van",  (MIN(MAX(='Settings &amp; Rates'!$B$13-SUMIFS($I$8:I164,$E$8:E164,"Car/Van",$A$8:A164,"&gt;="&amp;='Settings &amp; Rates'!$B$3,$A$8:A164,"&lt;="&amp;='Settings &amp; Rates'!$B$4)),I165)*='Settings &amp; Rates'!$B$8  +MAX(I165-MAX(0,='Settings &amp; Rates'!$B$13-SUMIFS($I$8:I164,$E$8:E164,"Car/Van",$A$8:A164,"&gt;="&amp;='Settings &amp; Rates'!$B$3,$A$8:A164,"&lt;="&amp;='Settings &amp; Rates'!$B$4)),0)*='Settings &amp; Rates'!$B$9)/I165,IF(E165="Motorcycle",='Settings &amp; Rates'!$B$10,IF(E165="Bicycle",='Settings &amp; Rates'!$B$11,"")))),"")</f>
        <v/>
      </c>
      <c r="L165" s="6">
        <f>IF(E165="Car/Van",='Settings &amp; Rates'!$B$12*F165,0)</f>
        <v/>
      </c>
      <c r="M165" s="7">
        <f>IFERROR(IF(I165=0,"",IF(E165="Car/Van",  MIN(MAX(='Settings &amp; Rates'!$B$13-SUMIFS($I$8:I164,$E$8:E164,"Car/Van",$A$8:A164,"&gt;="&amp;='Settings &amp; Rates'!$B$3,$A$8:A164,"&lt;="&amp;='Settings &amp; Rates'!$B$4)),I165)*='Settings &amp; Rates'!$B$8 +MAX(I165-MAX(0,='Settings &amp; Rates'!$B$13-SUMIFS($I$8:I164,$E$8:E164,"Car/Van",$A$8:A164,"&gt;="&amp;='Settings &amp; Rates'!$B$3,$A$8:A164,"&lt;="&amp;='Settings &amp; Rates'!$B$4)),0)*='Settings &amp; Rates'!$B$9 +I165*F165*='Settings &amp; Rates'!$B$12,IF(E165="Motorcycle",I165*='Settings &amp; Rates'!$B$10,IF(E165="Bicycle",I165*='Settings &amp; Rates'!$B$11,0)))),"")</f>
        <v/>
      </c>
      <c r="N165" s="6" t="n"/>
    </row>
    <row r="166">
      <c r="A166" s="5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>
        <f>IF(E166&lt;&gt;"Car/Van","",SUMIFS($I$8:I166,$E$8:E166,"Car/Van",$A$8:A166,"&gt;="&amp;='Settings &amp; Rates'!$B$3,$A$8:A166,"&lt;="&amp;='Settings &amp; Rates'!$B$4))</f>
        <v/>
      </c>
      <c r="K166" s="6">
        <f>IFERROR(IF(I166=0,"",IF(E166="Car/Van",  (MIN(MAX(='Settings &amp; Rates'!$B$13-SUMIFS($I$8:I165,$E$8:E165,"Car/Van",$A$8:A165,"&gt;="&amp;='Settings &amp; Rates'!$B$3,$A$8:A165,"&lt;="&amp;='Settings &amp; Rates'!$B$4)),I166)*='Settings &amp; Rates'!$B$8  +MAX(I166-MAX(0,='Settings &amp; Rates'!$B$13-SUMIFS($I$8:I165,$E$8:E165,"Car/Van",$A$8:A165,"&gt;="&amp;='Settings &amp; Rates'!$B$3,$A$8:A165,"&lt;="&amp;='Settings &amp; Rates'!$B$4)),0)*='Settings &amp; Rates'!$B$9)/I166,IF(E166="Motorcycle",='Settings &amp; Rates'!$B$10,IF(E166="Bicycle",='Settings &amp; Rates'!$B$11,"")))),"")</f>
        <v/>
      </c>
      <c r="L166" s="6">
        <f>IF(E166="Car/Van",='Settings &amp; Rates'!$B$12*F166,0)</f>
        <v/>
      </c>
      <c r="M166" s="7">
        <f>IFERROR(IF(I166=0,"",IF(E166="Car/Van",  MIN(MAX(='Settings &amp; Rates'!$B$13-SUMIFS($I$8:I165,$E$8:E165,"Car/Van",$A$8:A165,"&gt;="&amp;='Settings &amp; Rates'!$B$3,$A$8:A165,"&lt;="&amp;='Settings &amp; Rates'!$B$4)),I166)*='Settings &amp; Rates'!$B$8 +MAX(I166-MAX(0,='Settings &amp; Rates'!$B$13-SUMIFS($I$8:I165,$E$8:E165,"Car/Van",$A$8:A165,"&gt;="&amp;='Settings &amp; Rates'!$B$3,$A$8:A165,"&lt;="&amp;='Settings &amp; Rates'!$B$4)),0)*='Settings &amp; Rates'!$B$9 +I166*F166*='Settings &amp; Rates'!$B$12,IF(E166="Motorcycle",I166*='Settings &amp; Rates'!$B$10,IF(E166="Bicycle",I166*='Settings &amp; Rates'!$B$11,0)))),"")</f>
        <v/>
      </c>
      <c r="N166" s="6" t="n"/>
    </row>
    <row r="167">
      <c r="A167" s="5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>
        <f>IF(E167&lt;&gt;"Car/Van","",SUMIFS($I$8:I167,$E$8:E167,"Car/Van",$A$8:A167,"&gt;="&amp;='Settings &amp; Rates'!$B$3,$A$8:A167,"&lt;="&amp;='Settings &amp; Rates'!$B$4))</f>
        <v/>
      </c>
      <c r="K167" s="6">
        <f>IFERROR(IF(I167=0,"",IF(E167="Car/Van",  (MIN(MAX(='Settings &amp; Rates'!$B$13-SUMIFS($I$8:I166,$E$8:E166,"Car/Van",$A$8:A166,"&gt;="&amp;='Settings &amp; Rates'!$B$3,$A$8:A166,"&lt;="&amp;='Settings &amp; Rates'!$B$4)),I167)*='Settings &amp; Rates'!$B$8  +MAX(I167-MAX(0,='Settings &amp; Rates'!$B$13-SUMIFS($I$8:I166,$E$8:E166,"Car/Van",$A$8:A166,"&gt;="&amp;='Settings &amp; Rates'!$B$3,$A$8:A166,"&lt;="&amp;='Settings &amp; Rates'!$B$4)),0)*='Settings &amp; Rates'!$B$9)/I167,IF(E167="Motorcycle",='Settings &amp; Rates'!$B$10,IF(E167="Bicycle",='Settings &amp; Rates'!$B$11,"")))),"")</f>
        <v/>
      </c>
      <c r="L167" s="6">
        <f>IF(E167="Car/Van",='Settings &amp; Rates'!$B$12*F167,0)</f>
        <v/>
      </c>
      <c r="M167" s="7">
        <f>IFERROR(IF(I167=0,"",IF(E167="Car/Van",  MIN(MAX(='Settings &amp; Rates'!$B$13-SUMIFS($I$8:I166,$E$8:E166,"Car/Van",$A$8:A166,"&gt;="&amp;='Settings &amp; Rates'!$B$3,$A$8:A166,"&lt;="&amp;='Settings &amp; Rates'!$B$4)),I167)*='Settings &amp; Rates'!$B$8 +MAX(I167-MAX(0,='Settings &amp; Rates'!$B$13-SUMIFS($I$8:I166,$E$8:E166,"Car/Van",$A$8:A166,"&gt;="&amp;='Settings &amp; Rates'!$B$3,$A$8:A166,"&lt;="&amp;='Settings &amp; Rates'!$B$4)),0)*='Settings &amp; Rates'!$B$9 +I167*F167*='Settings &amp; Rates'!$B$12,IF(E167="Motorcycle",I167*='Settings &amp; Rates'!$B$10,IF(E167="Bicycle",I167*='Settings &amp; Rates'!$B$11,0)))),"")</f>
        <v/>
      </c>
      <c r="N167" s="6" t="n"/>
    </row>
    <row r="168">
      <c r="A168" s="5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>
        <f>IF(E168&lt;&gt;"Car/Van","",SUMIFS($I$8:I168,$E$8:E168,"Car/Van",$A$8:A168,"&gt;="&amp;='Settings &amp; Rates'!$B$3,$A$8:A168,"&lt;="&amp;='Settings &amp; Rates'!$B$4))</f>
        <v/>
      </c>
      <c r="K168" s="6">
        <f>IFERROR(IF(I168=0,"",IF(E168="Car/Van",  (MIN(MAX(='Settings &amp; Rates'!$B$13-SUMIFS($I$8:I167,$E$8:E167,"Car/Van",$A$8:A167,"&gt;="&amp;='Settings &amp; Rates'!$B$3,$A$8:A167,"&lt;="&amp;='Settings &amp; Rates'!$B$4)),I168)*='Settings &amp; Rates'!$B$8  +MAX(I168-MAX(0,='Settings &amp; Rates'!$B$13-SUMIFS($I$8:I167,$E$8:E167,"Car/Van",$A$8:A167,"&gt;="&amp;='Settings &amp; Rates'!$B$3,$A$8:A167,"&lt;="&amp;='Settings &amp; Rates'!$B$4)),0)*='Settings &amp; Rates'!$B$9)/I168,IF(E168="Motorcycle",='Settings &amp; Rates'!$B$10,IF(E168="Bicycle",='Settings &amp; Rates'!$B$11,"")))),"")</f>
        <v/>
      </c>
      <c r="L168" s="6">
        <f>IF(E168="Car/Van",='Settings &amp; Rates'!$B$12*F168,0)</f>
        <v/>
      </c>
      <c r="M168" s="7">
        <f>IFERROR(IF(I168=0,"",IF(E168="Car/Van",  MIN(MAX(='Settings &amp; Rates'!$B$13-SUMIFS($I$8:I167,$E$8:E167,"Car/Van",$A$8:A167,"&gt;="&amp;='Settings &amp; Rates'!$B$3,$A$8:A167,"&lt;="&amp;='Settings &amp; Rates'!$B$4)),I168)*='Settings &amp; Rates'!$B$8 +MAX(I168-MAX(0,='Settings &amp; Rates'!$B$13-SUMIFS($I$8:I167,$E$8:E167,"Car/Van",$A$8:A167,"&gt;="&amp;='Settings &amp; Rates'!$B$3,$A$8:A167,"&lt;="&amp;='Settings &amp; Rates'!$B$4)),0)*='Settings &amp; Rates'!$B$9 +I168*F168*='Settings &amp; Rates'!$B$12,IF(E168="Motorcycle",I168*='Settings &amp; Rates'!$B$10,IF(E168="Bicycle",I168*='Settings &amp; Rates'!$B$11,0)))),"")</f>
        <v/>
      </c>
      <c r="N168" s="6" t="n"/>
    </row>
    <row r="169">
      <c r="A169" s="5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>
        <f>IF(E169&lt;&gt;"Car/Van","",SUMIFS($I$8:I169,$E$8:E169,"Car/Van",$A$8:A169,"&gt;="&amp;='Settings &amp; Rates'!$B$3,$A$8:A169,"&lt;="&amp;='Settings &amp; Rates'!$B$4))</f>
        <v/>
      </c>
      <c r="K169" s="6">
        <f>IFERROR(IF(I169=0,"",IF(E169="Car/Van",  (MIN(MAX(='Settings &amp; Rates'!$B$13-SUMIFS($I$8:I168,$E$8:E168,"Car/Van",$A$8:A168,"&gt;="&amp;='Settings &amp; Rates'!$B$3,$A$8:A168,"&lt;="&amp;='Settings &amp; Rates'!$B$4)),I169)*='Settings &amp; Rates'!$B$8  +MAX(I169-MAX(0,='Settings &amp; Rates'!$B$13-SUMIFS($I$8:I168,$E$8:E168,"Car/Van",$A$8:A168,"&gt;="&amp;='Settings &amp; Rates'!$B$3,$A$8:A168,"&lt;="&amp;='Settings &amp; Rates'!$B$4)),0)*='Settings &amp; Rates'!$B$9)/I169,IF(E169="Motorcycle",='Settings &amp; Rates'!$B$10,IF(E169="Bicycle",='Settings &amp; Rates'!$B$11,"")))),"")</f>
        <v/>
      </c>
      <c r="L169" s="6">
        <f>IF(E169="Car/Van",='Settings &amp; Rates'!$B$12*F169,0)</f>
        <v/>
      </c>
      <c r="M169" s="7">
        <f>IFERROR(IF(I169=0,"",IF(E169="Car/Van",  MIN(MAX(='Settings &amp; Rates'!$B$13-SUMIFS($I$8:I168,$E$8:E168,"Car/Van",$A$8:A168,"&gt;="&amp;='Settings &amp; Rates'!$B$3,$A$8:A168,"&lt;="&amp;='Settings &amp; Rates'!$B$4)),I169)*='Settings &amp; Rates'!$B$8 +MAX(I169-MAX(0,='Settings &amp; Rates'!$B$13-SUMIFS($I$8:I168,$E$8:E168,"Car/Van",$A$8:A168,"&gt;="&amp;='Settings &amp; Rates'!$B$3,$A$8:A168,"&lt;="&amp;='Settings &amp; Rates'!$B$4)),0)*='Settings &amp; Rates'!$B$9 +I169*F169*='Settings &amp; Rates'!$B$12,IF(E169="Motorcycle",I169*='Settings &amp; Rates'!$B$10,IF(E169="Bicycle",I169*='Settings &amp; Rates'!$B$11,0)))),"")</f>
        <v/>
      </c>
      <c r="N169" s="6" t="n"/>
    </row>
    <row r="170">
      <c r="A170" s="5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>
        <f>IF(E170&lt;&gt;"Car/Van","",SUMIFS($I$8:I170,$E$8:E170,"Car/Van",$A$8:A170,"&gt;="&amp;='Settings &amp; Rates'!$B$3,$A$8:A170,"&lt;="&amp;='Settings &amp; Rates'!$B$4))</f>
        <v/>
      </c>
      <c r="K170" s="6">
        <f>IFERROR(IF(I170=0,"",IF(E170="Car/Van",  (MIN(MAX(='Settings &amp; Rates'!$B$13-SUMIFS($I$8:I169,$E$8:E169,"Car/Van",$A$8:A169,"&gt;="&amp;='Settings &amp; Rates'!$B$3,$A$8:A169,"&lt;="&amp;='Settings &amp; Rates'!$B$4)),I170)*='Settings &amp; Rates'!$B$8  +MAX(I170-MAX(0,='Settings &amp; Rates'!$B$13-SUMIFS($I$8:I169,$E$8:E169,"Car/Van",$A$8:A169,"&gt;="&amp;='Settings &amp; Rates'!$B$3,$A$8:A169,"&lt;="&amp;='Settings &amp; Rates'!$B$4)),0)*='Settings &amp; Rates'!$B$9)/I170,IF(E170="Motorcycle",='Settings &amp; Rates'!$B$10,IF(E170="Bicycle",='Settings &amp; Rates'!$B$11,"")))),"")</f>
        <v/>
      </c>
      <c r="L170" s="6">
        <f>IF(E170="Car/Van",='Settings &amp; Rates'!$B$12*F170,0)</f>
        <v/>
      </c>
      <c r="M170" s="7">
        <f>IFERROR(IF(I170=0,"",IF(E170="Car/Van",  MIN(MAX(='Settings &amp; Rates'!$B$13-SUMIFS($I$8:I169,$E$8:E169,"Car/Van",$A$8:A169,"&gt;="&amp;='Settings &amp; Rates'!$B$3,$A$8:A169,"&lt;="&amp;='Settings &amp; Rates'!$B$4)),I170)*='Settings &amp; Rates'!$B$8 +MAX(I170-MAX(0,='Settings &amp; Rates'!$B$13-SUMIFS($I$8:I169,$E$8:E169,"Car/Van",$A$8:A169,"&gt;="&amp;='Settings &amp; Rates'!$B$3,$A$8:A169,"&lt;="&amp;='Settings &amp; Rates'!$B$4)),0)*='Settings &amp; Rates'!$B$9 +I170*F170*='Settings &amp; Rates'!$B$12,IF(E170="Motorcycle",I170*='Settings &amp; Rates'!$B$10,IF(E170="Bicycle",I170*='Settings &amp; Rates'!$B$11,0)))),"")</f>
        <v/>
      </c>
      <c r="N170" s="6" t="n"/>
    </row>
    <row r="171">
      <c r="A171" s="5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>
        <f>IF(E171&lt;&gt;"Car/Van","",SUMIFS($I$8:I171,$E$8:E171,"Car/Van",$A$8:A171,"&gt;="&amp;='Settings &amp; Rates'!$B$3,$A$8:A171,"&lt;="&amp;='Settings &amp; Rates'!$B$4))</f>
        <v/>
      </c>
      <c r="K171" s="6">
        <f>IFERROR(IF(I171=0,"",IF(E171="Car/Van",  (MIN(MAX(='Settings &amp; Rates'!$B$13-SUMIFS($I$8:I170,$E$8:E170,"Car/Van",$A$8:A170,"&gt;="&amp;='Settings &amp; Rates'!$B$3,$A$8:A170,"&lt;="&amp;='Settings &amp; Rates'!$B$4)),I171)*='Settings &amp; Rates'!$B$8  +MAX(I171-MAX(0,='Settings &amp; Rates'!$B$13-SUMIFS($I$8:I170,$E$8:E170,"Car/Van",$A$8:A170,"&gt;="&amp;='Settings &amp; Rates'!$B$3,$A$8:A170,"&lt;="&amp;='Settings &amp; Rates'!$B$4)),0)*='Settings &amp; Rates'!$B$9)/I171,IF(E171="Motorcycle",='Settings &amp; Rates'!$B$10,IF(E171="Bicycle",='Settings &amp; Rates'!$B$11,"")))),"")</f>
        <v/>
      </c>
      <c r="L171" s="6">
        <f>IF(E171="Car/Van",='Settings &amp; Rates'!$B$12*F171,0)</f>
        <v/>
      </c>
      <c r="M171" s="7">
        <f>IFERROR(IF(I171=0,"",IF(E171="Car/Van",  MIN(MAX(='Settings &amp; Rates'!$B$13-SUMIFS($I$8:I170,$E$8:E170,"Car/Van",$A$8:A170,"&gt;="&amp;='Settings &amp; Rates'!$B$3,$A$8:A170,"&lt;="&amp;='Settings &amp; Rates'!$B$4)),I171)*='Settings &amp; Rates'!$B$8 +MAX(I171-MAX(0,='Settings &amp; Rates'!$B$13-SUMIFS($I$8:I170,$E$8:E170,"Car/Van",$A$8:A170,"&gt;="&amp;='Settings &amp; Rates'!$B$3,$A$8:A170,"&lt;="&amp;='Settings &amp; Rates'!$B$4)),0)*='Settings &amp; Rates'!$B$9 +I171*F171*='Settings &amp; Rates'!$B$12,IF(E171="Motorcycle",I171*='Settings &amp; Rates'!$B$10,IF(E171="Bicycle",I171*='Settings &amp; Rates'!$B$11,0)))),"")</f>
        <v/>
      </c>
      <c r="N171" s="6" t="n"/>
    </row>
    <row r="172">
      <c r="A172" s="5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>
        <f>IF(E172&lt;&gt;"Car/Van","",SUMIFS($I$8:I172,$E$8:E172,"Car/Van",$A$8:A172,"&gt;="&amp;='Settings &amp; Rates'!$B$3,$A$8:A172,"&lt;="&amp;='Settings &amp; Rates'!$B$4))</f>
        <v/>
      </c>
      <c r="K172" s="6">
        <f>IFERROR(IF(I172=0,"",IF(E172="Car/Van",  (MIN(MAX(='Settings &amp; Rates'!$B$13-SUMIFS($I$8:I171,$E$8:E171,"Car/Van",$A$8:A171,"&gt;="&amp;='Settings &amp; Rates'!$B$3,$A$8:A171,"&lt;="&amp;='Settings &amp; Rates'!$B$4)),I172)*='Settings &amp; Rates'!$B$8  +MAX(I172-MAX(0,='Settings &amp; Rates'!$B$13-SUMIFS($I$8:I171,$E$8:E171,"Car/Van",$A$8:A171,"&gt;="&amp;='Settings &amp; Rates'!$B$3,$A$8:A171,"&lt;="&amp;='Settings &amp; Rates'!$B$4)),0)*='Settings &amp; Rates'!$B$9)/I172,IF(E172="Motorcycle",='Settings &amp; Rates'!$B$10,IF(E172="Bicycle",='Settings &amp; Rates'!$B$11,"")))),"")</f>
        <v/>
      </c>
      <c r="L172" s="6">
        <f>IF(E172="Car/Van",='Settings &amp; Rates'!$B$12*F172,0)</f>
        <v/>
      </c>
      <c r="M172" s="7">
        <f>IFERROR(IF(I172=0,"",IF(E172="Car/Van",  MIN(MAX(='Settings &amp; Rates'!$B$13-SUMIFS($I$8:I171,$E$8:E171,"Car/Van",$A$8:A171,"&gt;="&amp;='Settings &amp; Rates'!$B$3,$A$8:A171,"&lt;="&amp;='Settings &amp; Rates'!$B$4)),I172)*='Settings &amp; Rates'!$B$8 +MAX(I172-MAX(0,='Settings &amp; Rates'!$B$13-SUMIFS($I$8:I171,$E$8:E171,"Car/Van",$A$8:A171,"&gt;="&amp;='Settings &amp; Rates'!$B$3,$A$8:A171,"&lt;="&amp;='Settings &amp; Rates'!$B$4)),0)*='Settings &amp; Rates'!$B$9 +I172*F172*='Settings &amp; Rates'!$B$12,IF(E172="Motorcycle",I172*='Settings &amp; Rates'!$B$10,IF(E172="Bicycle",I172*='Settings &amp; Rates'!$B$11,0)))),"")</f>
        <v/>
      </c>
      <c r="N172" s="6" t="n"/>
    </row>
    <row r="173">
      <c r="A173" s="5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>
        <f>IF(E173&lt;&gt;"Car/Van","",SUMIFS($I$8:I173,$E$8:E173,"Car/Van",$A$8:A173,"&gt;="&amp;='Settings &amp; Rates'!$B$3,$A$8:A173,"&lt;="&amp;='Settings &amp; Rates'!$B$4))</f>
        <v/>
      </c>
      <c r="K173" s="6">
        <f>IFERROR(IF(I173=0,"",IF(E173="Car/Van",  (MIN(MAX(='Settings &amp; Rates'!$B$13-SUMIFS($I$8:I172,$E$8:E172,"Car/Van",$A$8:A172,"&gt;="&amp;='Settings &amp; Rates'!$B$3,$A$8:A172,"&lt;="&amp;='Settings &amp; Rates'!$B$4)),I173)*='Settings &amp; Rates'!$B$8  +MAX(I173-MAX(0,='Settings &amp; Rates'!$B$13-SUMIFS($I$8:I172,$E$8:E172,"Car/Van",$A$8:A172,"&gt;="&amp;='Settings &amp; Rates'!$B$3,$A$8:A172,"&lt;="&amp;='Settings &amp; Rates'!$B$4)),0)*='Settings &amp; Rates'!$B$9)/I173,IF(E173="Motorcycle",='Settings &amp; Rates'!$B$10,IF(E173="Bicycle",='Settings &amp; Rates'!$B$11,"")))),"")</f>
        <v/>
      </c>
      <c r="L173" s="6">
        <f>IF(E173="Car/Van",='Settings &amp; Rates'!$B$12*F173,0)</f>
        <v/>
      </c>
      <c r="M173" s="7">
        <f>IFERROR(IF(I173=0,"",IF(E173="Car/Van",  MIN(MAX(='Settings &amp; Rates'!$B$13-SUMIFS($I$8:I172,$E$8:E172,"Car/Van",$A$8:A172,"&gt;="&amp;='Settings &amp; Rates'!$B$3,$A$8:A172,"&lt;="&amp;='Settings &amp; Rates'!$B$4)),I173)*='Settings &amp; Rates'!$B$8 +MAX(I173-MAX(0,='Settings &amp; Rates'!$B$13-SUMIFS($I$8:I172,$E$8:E172,"Car/Van",$A$8:A172,"&gt;="&amp;='Settings &amp; Rates'!$B$3,$A$8:A172,"&lt;="&amp;='Settings &amp; Rates'!$B$4)),0)*='Settings &amp; Rates'!$B$9 +I173*F173*='Settings &amp; Rates'!$B$12,IF(E173="Motorcycle",I173*='Settings &amp; Rates'!$B$10,IF(E173="Bicycle",I173*='Settings &amp; Rates'!$B$11,0)))),"")</f>
        <v/>
      </c>
      <c r="N173" s="6" t="n"/>
    </row>
    <row r="174">
      <c r="A174" s="5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>
        <f>IF(E174&lt;&gt;"Car/Van","",SUMIFS($I$8:I174,$E$8:E174,"Car/Van",$A$8:A174,"&gt;="&amp;='Settings &amp; Rates'!$B$3,$A$8:A174,"&lt;="&amp;='Settings &amp; Rates'!$B$4))</f>
        <v/>
      </c>
      <c r="K174" s="6">
        <f>IFERROR(IF(I174=0,"",IF(E174="Car/Van",  (MIN(MAX(='Settings &amp; Rates'!$B$13-SUMIFS($I$8:I173,$E$8:E173,"Car/Van",$A$8:A173,"&gt;="&amp;='Settings &amp; Rates'!$B$3,$A$8:A173,"&lt;="&amp;='Settings &amp; Rates'!$B$4)),I174)*='Settings &amp; Rates'!$B$8  +MAX(I174-MAX(0,='Settings &amp; Rates'!$B$13-SUMIFS($I$8:I173,$E$8:E173,"Car/Van",$A$8:A173,"&gt;="&amp;='Settings &amp; Rates'!$B$3,$A$8:A173,"&lt;="&amp;='Settings &amp; Rates'!$B$4)),0)*='Settings &amp; Rates'!$B$9)/I174,IF(E174="Motorcycle",='Settings &amp; Rates'!$B$10,IF(E174="Bicycle",='Settings &amp; Rates'!$B$11,"")))),"")</f>
        <v/>
      </c>
      <c r="L174" s="6">
        <f>IF(E174="Car/Van",='Settings &amp; Rates'!$B$12*F174,0)</f>
        <v/>
      </c>
      <c r="M174" s="7">
        <f>IFERROR(IF(I174=0,"",IF(E174="Car/Van",  MIN(MAX(='Settings &amp; Rates'!$B$13-SUMIFS($I$8:I173,$E$8:E173,"Car/Van",$A$8:A173,"&gt;="&amp;='Settings &amp; Rates'!$B$3,$A$8:A173,"&lt;="&amp;='Settings &amp; Rates'!$B$4)),I174)*='Settings &amp; Rates'!$B$8 +MAX(I174-MAX(0,='Settings &amp; Rates'!$B$13-SUMIFS($I$8:I173,$E$8:E173,"Car/Van",$A$8:A173,"&gt;="&amp;='Settings &amp; Rates'!$B$3,$A$8:A173,"&lt;="&amp;='Settings &amp; Rates'!$B$4)),0)*='Settings &amp; Rates'!$B$9 +I174*F174*='Settings &amp; Rates'!$B$12,IF(E174="Motorcycle",I174*='Settings &amp; Rates'!$B$10,IF(E174="Bicycle",I174*='Settings &amp; Rates'!$B$11,0)))),"")</f>
        <v/>
      </c>
      <c r="N174" s="6" t="n"/>
    </row>
    <row r="175">
      <c r="A175" s="5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>
        <f>IF(E175&lt;&gt;"Car/Van","",SUMIFS($I$8:I175,$E$8:E175,"Car/Van",$A$8:A175,"&gt;="&amp;='Settings &amp; Rates'!$B$3,$A$8:A175,"&lt;="&amp;='Settings &amp; Rates'!$B$4))</f>
        <v/>
      </c>
      <c r="K175" s="6">
        <f>IFERROR(IF(I175=0,"",IF(E175="Car/Van",  (MIN(MAX(='Settings &amp; Rates'!$B$13-SUMIFS($I$8:I174,$E$8:E174,"Car/Van",$A$8:A174,"&gt;="&amp;='Settings &amp; Rates'!$B$3,$A$8:A174,"&lt;="&amp;='Settings &amp; Rates'!$B$4)),I175)*='Settings &amp; Rates'!$B$8  +MAX(I175-MAX(0,='Settings &amp; Rates'!$B$13-SUMIFS($I$8:I174,$E$8:E174,"Car/Van",$A$8:A174,"&gt;="&amp;='Settings &amp; Rates'!$B$3,$A$8:A174,"&lt;="&amp;='Settings &amp; Rates'!$B$4)),0)*='Settings &amp; Rates'!$B$9)/I175,IF(E175="Motorcycle",='Settings &amp; Rates'!$B$10,IF(E175="Bicycle",='Settings &amp; Rates'!$B$11,"")))),"")</f>
        <v/>
      </c>
      <c r="L175" s="6">
        <f>IF(E175="Car/Van",='Settings &amp; Rates'!$B$12*F175,0)</f>
        <v/>
      </c>
      <c r="M175" s="7">
        <f>IFERROR(IF(I175=0,"",IF(E175="Car/Van",  MIN(MAX(='Settings &amp; Rates'!$B$13-SUMIFS($I$8:I174,$E$8:E174,"Car/Van",$A$8:A174,"&gt;="&amp;='Settings &amp; Rates'!$B$3,$A$8:A174,"&lt;="&amp;='Settings &amp; Rates'!$B$4)),I175)*='Settings &amp; Rates'!$B$8 +MAX(I175-MAX(0,='Settings &amp; Rates'!$B$13-SUMIFS($I$8:I174,$E$8:E174,"Car/Van",$A$8:A174,"&gt;="&amp;='Settings &amp; Rates'!$B$3,$A$8:A174,"&lt;="&amp;='Settings &amp; Rates'!$B$4)),0)*='Settings &amp; Rates'!$B$9 +I175*F175*='Settings &amp; Rates'!$B$12,IF(E175="Motorcycle",I175*='Settings &amp; Rates'!$B$10,IF(E175="Bicycle",I175*='Settings &amp; Rates'!$B$11,0)))),"")</f>
        <v/>
      </c>
      <c r="N175" s="6" t="n"/>
    </row>
    <row r="176">
      <c r="A176" s="5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>
        <f>IF(E176&lt;&gt;"Car/Van","",SUMIFS($I$8:I176,$E$8:E176,"Car/Van",$A$8:A176,"&gt;="&amp;='Settings &amp; Rates'!$B$3,$A$8:A176,"&lt;="&amp;='Settings &amp; Rates'!$B$4))</f>
        <v/>
      </c>
      <c r="K176" s="6">
        <f>IFERROR(IF(I176=0,"",IF(E176="Car/Van",  (MIN(MAX(='Settings &amp; Rates'!$B$13-SUMIFS($I$8:I175,$E$8:E175,"Car/Van",$A$8:A175,"&gt;="&amp;='Settings &amp; Rates'!$B$3,$A$8:A175,"&lt;="&amp;='Settings &amp; Rates'!$B$4)),I176)*='Settings &amp; Rates'!$B$8  +MAX(I176-MAX(0,='Settings &amp; Rates'!$B$13-SUMIFS($I$8:I175,$E$8:E175,"Car/Van",$A$8:A175,"&gt;="&amp;='Settings &amp; Rates'!$B$3,$A$8:A175,"&lt;="&amp;='Settings &amp; Rates'!$B$4)),0)*='Settings &amp; Rates'!$B$9)/I176,IF(E176="Motorcycle",='Settings &amp; Rates'!$B$10,IF(E176="Bicycle",='Settings &amp; Rates'!$B$11,"")))),"")</f>
        <v/>
      </c>
      <c r="L176" s="6">
        <f>IF(E176="Car/Van",='Settings &amp; Rates'!$B$12*F176,0)</f>
        <v/>
      </c>
      <c r="M176" s="7">
        <f>IFERROR(IF(I176=0,"",IF(E176="Car/Van",  MIN(MAX(='Settings &amp; Rates'!$B$13-SUMIFS($I$8:I175,$E$8:E175,"Car/Van",$A$8:A175,"&gt;="&amp;='Settings &amp; Rates'!$B$3,$A$8:A175,"&lt;="&amp;='Settings &amp; Rates'!$B$4)),I176)*='Settings &amp; Rates'!$B$8 +MAX(I176-MAX(0,='Settings &amp; Rates'!$B$13-SUMIFS($I$8:I175,$E$8:E175,"Car/Van",$A$8:A175,"&gt;="&amp;='Settings &amp; Rates'!$B$3,$A$8:A175,"&lt;="&amp;='Settings &amp; Rates'!$B$4)),0)*='Settings &amp; Rates'!$B$9 +I176*F176*='Settings &amp; Rates'!$B$12,IF(E176="Motorcycle",I176*='Settings &amp; Rates'!$B$10,IF(E176="Bicycle",I176*='Settings &amp; Rates'!$B$11,0)))),"")</f>
        <v/>
      </c>
      <c r="N176" s="6" t="n"/>
    </row>
    <row r="177">
      <c r="A177" s="5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>
        <f>IF(E177&lt;&gt;"Car/Van","",SUMIFS($I$8:I177,$E$8:E177,"Car/Van",$A$8:A177,"&gt;="&amp;='Settings &amp; Rates'!$B$3,$A$8:A177,"&lt;="&amp;='Settings &amp; Rates'!$B$4))</f>
        <v/>
      </c>
      <c r="K177" s="6">
        <f>IFERROR(IF(I177=0,"",IF(E177="Car/Van",  (MIN(MAX(='Settings &amp; Rates'!$B$13-SUMIFS($I$8:I176,$E$8:E176,"Car/Van",$A$8:A176,"&gt;="&amp;='Settings &amp; Rates'!$B$3,$A$8:A176,"&lt;="&amp;='Settings &amp; Rates'!$B$4)),I177)*='Settings &amp; Rates'!$B$8  +MAX(I177-MAX(0,='Settings &amp; Rates'!$B$13-SUMIFS($I$8:I176,$E$8:E176,"Car/Van",$A$8:A176,"&gt;="&amp;='Settings &amp; Rates'!$B$3,$A$8:A176,"&lt;="&amp;='Settings &amp; Rates'!$B$4)),0)*='Settings &amp; Rates'!$B$9)/I177,IF(E177="Motorcycle",='Settings &amp; Rates'!$B$10,IF(E177="Bicycle",='Settings &amp; Rates'!$B$11,"")))),"")</f>
        <v/>
      </c>
      <c r="L177" s="6">
        <f>IF(E177="Car/Van",='Settings &amp; Rates'!$B$12*F177,0)</f>
        <v/>
      </c>
      <c r="M177" s="7">
        <f>IFERROR(IF(I177=0,"",IF(E177="Car/Van",  MIN(MAX(='Settings &amp; Rates'!$B$13-SUMIFS($I$8:I176,$E$8:E176,"Car/Van",$A$8:A176,"&gt;="&amp;='Settings &amp; Rates'!$B$3,$A$8:A176,"&lt;="&amp;='Settings &amp; Rates'!$B$4)),I177)*='Settings &amp; Rates'!$B$8 +MAX(I177-MAX(0,='Settings &amp; Rates'!$B$13-SUMIFS($I$8:I176,$E$8:E176,"Car/Van",$A$8:A176,"&gt;="&amp;='Settings &amp; Rates'!$B$3,$A$8:A176,"&lt;="&amp;='Settings &amp; Rates'!$B$4)),0)*='Settings &amp; Rates'!$B$9 +I177*F177*='Settings &amp; Rates'!$B$12,IF(E177="Motorcycle",I177*='Settings &amp; Rates'!$B$10,IF(E177="Bicycle",I177*='Settings &amp; Rates'!$B$11,0)))),"")</f>
        <v/>
      </c>
      <c r="N177" s="6" t="n"/>
    </row>
    <row r="178">
      <c r="A178" s="5" t="n"/>
      <c r="B178" s="6" t="n"/>
      <c r="C178" s="6" t="n"/>
      <c r="D178" s="6" t="n"/>
      <c r="E178" s="6" t="n"/>
      <c r="F178" s="6" t="n"/>
      <c r="G178" s="6" t="n"/>
      <c r="H178" s="6" t="n"/>
      <c r="I178" s="6" t="n"/>
      <c r="J178" s="6">
        <f>IF(E178&lt;&gt;"Car/Van","",SUMIFS($I$8:I178,$E$8:E178,"Car/Van",$A$8:A178,"&gt;="&amp;='Settings &amp; Rates'!$B$3,$A$8:A178,"&lt;="&amp;='Settings &amp; Rates'!$B$4))</f>
        <v/>
      </c>
      <c r="K178" s="6">
        <f>IFERROR(IF(I178=0,"",IF(E178="Car/Van",  (MIN(MAX(='Settings &amp; Rates'!$B$13-SUMIFS($I$8:I177,$E$8:E177,"Car/Van",$A$8:A177,"&gt;="&amp;='Settings &amp; Rates'!$B$3,$A$8:A177,"&lt;="&amp;='Settings &amp; Rates'!$B$4)),I178)*='Settings &amp; Rates'!$B$8  +MAX(I178-MAX(0,='Settings &amp; Rates'!$B$13-SUMIFS($I$8:I177,$E$8:E177,"Car/Van",$A$8:A177,"&gt;="&amp;='Settings &amp; Rates'!$B$3,$A$8:A177,"&lt;="&amp;='Settings &amp; Rates'!$B$4)),0)*='Settings &amp; Rates'!$B$9)/I178,IF(E178="Motorcycle",='Settings &amp; Rates'!$B$10,IF(E178="Bicycle",='Settings &amp; Rates'!$B$11,"")))),"")</f>
        <v/>
      </c>
      <c r="L178" s="6">
        <f>IF(E178="Car/Van",='Settings &amp; Rates'!$B$12*F178,0)</f>
        <v/>
      </c>
      <c r="M178" s="7">
        <f>IFERROR(IF(I178=0,"",IF(E178="Car/Van",  MIN(MAX(='Settings &amp; Rates'!$B$13-SUMIFS($I$8:I177,$E$8:E177,"Car/Van",$A$8:A177,"&gt;="&amp;='Settings &amp; Rates'!$B$3,$A$8:A177,"&lt;="&amp;='Settings &amp; Rates'!$B$4)),I178)*='Settings &amp; Rates'!$B$8 +MAX(I178-MAX(0,='Settings &amp; Rates'!$B$13-SUMIFS($I$8:I177,$E$8:E177,"Car/Van",$A$8:A177,"&gt;="&amp;='Settings &amp; Rates'!$B$3,$A$8:A177,"&lt;="&amp;='Settings &amp; Rates'!$B$4)),0)*='Settings &amp; Rates'!$B$9 +I178*F178*='Settings &amp; Rates'!$B$12,IF(E178="Motorcycle",I178*='Settings &amp; Rates'!$B$10,IF(E178="Bicycle",I178*='Settings &amp; Rates'!$B$11,0)))),"")</f>
        <v/>
      </c>
      <c r="N178" s="6" t="n"/>
    </row>
    <row r="179">
      <c r="A179" s="5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>
        <f>IF(E179&lt;&gt;"Car/Van","",SUMIFS($I$8:I179,$E$8:E179,"Car/Van",$A$8:A179,"&gt;="&amp;='Settings &amp; Rates'!$B$3,$A$8:A179,"&lt;="&amp;='Settings &amp; Rates'!$B$4))</f>
        <v/>
      </c>
      <c r="K179" s="6">
        <f>IFERROR(IF(I179=0,"",IF(E179="Car/Van",  (MIN(MAX(='Settings &amp; Rates'!$B$13-SUMIFS($I$8:I178,$E$8:E178,"Car/Van",$A$8:A178,"&gt;="&amp;='Settings &amp; Rates'!$B$3,$A$8:A178,"&lt;="&amp;='Settings &amp; Rates'!$B$4)),I179)*='Settings &amp; Rates'!$B$8  +MAX(I179-MAX(0,='Settings &amp; Rates'!$B$13-SUMIFS($I$8:I178,$E$8:E178,"Car/Van",$A$8:A178,"&gt;="&amp;='Settings &amp; Rates'!$B$3,$A$8:A178,"&lt;="&amp;='Settings &amp; Rates'!$B$4)),0)*='Settings &amp; Rates'!$B$9)/I179,IF(E179="Motorcycle",='Settings &amp; Rates'!$B$10,IF(E179="Bicycle",='Settings &amp; Rates'!$B$11,"")))),"")</f>
        <v/>
      </c>
      <c r="L179" s="6">
        <f>IF(E179="Car/Van",='Settings &amp; Rates'!$B$12*F179,0)</f>
        <v/>
      </c>
      <c r="M179" s="7">
        <f>IFERROR(IF(I179=0,"",IF(E179="Car/Van",  MIN(MAX(='Settings &amp; Rates'!$B$13-SUMIFS($I$8:I178,$E$8:E178,"Car/Van",$A$8:A178,"&gt;="&amp;='Settings &amp; Rates'!$B$3,$A$8:A178,"&lt;="&amp;='Settings &amp; Rates'!$B$4)),I179)*='Settings &amp; Rates'!$B$8 +MAX(I179-MAX(0,='Settings &amp; Rates'!$B$13-SUMIFS($I$8:I178,$E$8:E178,"Car/Van",$A$8:A178,"&gt;="&amp;='Settings &amp; Rates'!$B$3,$A$8:A178,"&lt;="&amp;='Settings &amp; Rates'!$B$4)),0)*='Settings &amp; Rates'!$B$9 +I179*F179*='Settings &amp; Rates'!$B$12,IF(E179="Motorcycle",I179*='Settings &amp; Rates'!$B$10,IF(E179="Bicycle",I179*='Settings &amp; Rates'!$B$11,0)))),"")</f>
        <v/>
      </c>
      <c r="N179" s="6" t="n"/>
    </row>
    <row r="180">
      <c r="A180" s="5" t="n"/>
      <c r="B180" s="6" t="n"/>
      <c r="C180" s="6" t="n"/>
      <c r="D180" s="6" t="n"/>
      <c r="E180" s="6" t="n"/>
      <c r="F180" s="6" t="n"/>
      <c r="G180" s="6" t="n"/>
      <c r="H180" s="6" t="n"/>
      <c r="I180" s="6" t="n"/>
      <c r="J180" s="6">
        <f>IF(E180&lt;&gt;"Car/Van","",SUMIFS($I$8:I180,$E$8:E180,"Car/Van",$A$8:A180,"&gt;="&amp;='Settings &amp; Rates'!$B$3,$A$8:A180,"&lt;="&amp;='Settings &amp; Rates'!$B$4))</f>
        <v/>
      </c>
      <c r="K180" s="6">
        <f>IFERROR(IF(I180=0,"",IF(E180="Car/Van",  (MIN(MAX(='Settings &amp; Rates'!$B$13-SUMIFS($I$8:I179,$E$8:E179,"Car/Van",$A$8:A179,"&gt;="&amp;='Settings &amp; Rates'!$B$3,$A$8:A179,"&lt;="&amp;='Settings &amp; Rates'!$B$4)),I180)*='Settings &amp; Rates'!$B$8  +MAX(I180-MAX(0,='Settings &amp; Rates'!$B$13-SUMIFS($I$8:I179,$E$8:E179,"Car/Van",$A$8:A179,"&gt;="&amp;='Settings &amp; Rates'!$B$3,$A$8:A179,"&lt;="&amp;='Settings &amp; Rates'!$B$4)),0)*='Settings &amp; Rates'!$B$9)/I180,IF(E180="Motorcycle",='Settings &amp; Rates'!$B$10,IF(E180="Bicycle",='Settings &amp; Rates'!$B$11,"")))),"")</f>
        <v/>
      </c>
      <c r="L180" s="6">
        <f>IF(E180="Car/Van",='Settings &amp; Rates'!$B$12*F180,0)</f>
        <v/>
      </c>
      <c r="M180" s="7">
        <f>IFERROR(IF(I180=0,"",IF(E180="Car/Van",  MIN(MAX(='Settings &amp; Rates'!$B$13-SUMIFS($I$8:I179,$E$8:E179,"Car/Van",$A$8:A179,"&gt;="&amp;='Settings &amp; Rates'!$B$3,$A$8:A179,"&lt;="&amp;='Settings &amp; Rates'!$B$4)),I180)*='Settings &amp; Rates'!$B$8 +MAX(I180-MAX(0,='Settings &amp; Rates'!$B$13-SUMIFS($I$8:I179,$E$8:E179,"Car/Van",$A$8:A179,"&gt;="&amp;='Settings &amp; Rates'!$B$3,$A$8:A179,"&lt;="&amp;='Settings &amp; Rates'!$B$4)),0)*='Settings &amp; Rates'!$B$9 +I180*F180*='Settings &amp; Rates'!$B$12,IF(E180="Motorcycle",I180*='Settings &amp; Rates'!$B$10,IF(E180="Bicycle",I180*='Settings &amp; Rates'!$B$11,0)))),"")</f>
        <v/>
      </c>
      <c r="N180" s="6" t="n"/>
    </row>
    <row r="181">
      <c r="A181" s="5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>
        <f>IF(E181&lt;&gt;"Car/Van","",SUMIFS($I$8:I181,$E$8:E181,"Car/Van",$A$8:A181,"&gt;="&amp;='Settings &amp; Rates'!$B$3,$A$8:A181,"&lt;="&amp;='Settings &amp; Rates'!$B$4))</f>
        <v/>
      </c>
      <c r="K181" s="6">
        <f>IFERROR(IF(I181=0,"",IF(E181="Car/Van",  (MIN(MAX(='Settings &amp; Rates'!$B$13-SUMIFS($I$8:I180,$E$8:E180,"Car/Van",$A$8:A180,"&gt;="&amp;='Settings &amp; Rates'!$B$3,$A$8:A180,"&lt;="&amp;='Settings &amp; Rates'!$B$4)),I181)*='Settings &amp; Rates'!$B$8  +MAX(I181-MAX(0,='Settings &amp; Rates'!$B$13-SUMIFS($I$8:I180,$E$8:E180,"Car/Van",$A$8:A180,"&gt;="&amp;='Settings &amp; Rates'!$B$3,$A$8:A180,"&lt;="&amp;='Settings &amp; Rates'!$B$4)),0)*='Settings &amp; Rates'!$B$9)/I181,IF(E181="Motorcycle",='Settings &amp; Rates'!$B$10,IF(E181="Bicycle",='Settings &amp; Rates'!$B$11,"")))),"")</f>
        <v/>
      </c>
      <c r="L181" s="6">
        <f>IF(E181="Car/Van",='Settings &amp; Rates'!$B$12*F181,0)</f>
        <v/>
      </c>
      <c r="M181" s="7">
        <f>IFERROR(IF(I181=0,"",IF(E181="Car/Van",  MIN(MAX(='Settings &amp; Rates'!$B$13-SUMIFS($I$8:I180,$E$8:E180,"Car/Van",$A$8:A180,"&gt;="&amp;='Settings &amp; Rates'!$B$3,$A$8:A180,"&lt;="&amp;='Settings &amp; Rates'!$B$4)),I181)*='Settings &amp; Rates'!$B$8 +MAX(I181-MAX(0,='Settings &amp; Rates'!$B$13-SUMIFS($I$8:I180,$E$8:E180,"Car/Van",$A$8:A180,"&gt;="&amp;='Settings &amp; Rates'!$B$3,$A$8:A180,"&lt;="&amp;='Settings &amp; Rates'!$B$4)),0)*='Settings &amp; Rates'!$B$9 +I181*F181*='Settings &amp; Rates'!$B$12,IF(E181="Motorcycle",I181*='Settings &amp; Rates'!$B$10,IF(E181="Bicycle",I181*='Settings &amp; Rates'!$B$11,0)))),"")</f>
        <v/>
      </c>
      <c r="N181" s="6" t="n"/>
    </row>
    <row r="182">
      <c r="A182" s="5" t="n"/>
      <c r="B182" s="6" t="n"/>
      <c r="C182" s="6" t="n"/>
      <c r="D182" s="6" t="n"/>
      <c r="E182" s="6" t="n"/>
      <c r="F182" s="6" t="n"/>
      <c r="G182" s="6" t="n"/>
      <c r="H182" s="6" t="n"/>
      <c r="I182" s="6" t="n"/>
      <c r="J182" s="6">
        <f>IF(E182&lt;&gt;"Car/Van","",SUMIFS($I$8:I182,$E$8:E182,"Car/Van",$A$8:A182,"&gt;="&amp;='Settings &amp; Rates'!$B$3,$A$8:A182,"&lt;="&amp;='Settings &amp; Rates'!$B$4))</f>
        <v/>
      </c>
      <c r="K182" s="6">
        <f>IFERROR(IF(I182=0,"",IF(E182="Car/Van",  (MIN(MAX(='Settings &amp; Rates'!$B$13-SUMIFS($I$8:I181,$E$8:E181,"Car/Van",$A$8:A181,"&gt;="&amp;='Settings &amp; Rates'!$B$3,$A$8:A181,"&lt;="&amp;='Settings &amp; Rates'!$B$4)),I182)*='Settings &amp; Rates'!$B$8  +MAX(I182-MAX(0,='Settings &amp; Rates'!$B$13-SUMIFS($I$8:I181,$E$8:E181,"Car/Van",$A$8:A181,"&gt;="&amp;='Settings &amp; Rates'!$B$3,$A$8:A181,"&lt;="&amp;='Settings &amp; Rates'!$B$4)),0)*='Settings &amp; Rates'!$B$9)/I182,IF(E182="Motorcycle",='Settings &amp; Rates'!$B$10,IF(E182="Bicycle",='Settings &amp; Rates'!$B$11,"")))),"")</f>
        <v/>
      </c>
      <c r="L182" s="6">
        <f>IF(E182="Car/Van",='Settings &amp; Rates'!$B$12*F182,0)</f>
        <v/>
      </c>
      <c r="M182" s="7">
        <f>IFERROR(IF(I182=0,"",IF(E182="Car/Van",  MIN(MAX(='Settings &amp; Rates'!$B$13-SUMIFS($I$8:I181,$E$8:E181,"Car/Van",$A$8:A181,"&gt;="&amp;='Settings &amp; Rates'!$B$3,$A$8:A181,"&lt;="&amp;='Settings &amp; Rates'!$B$4)),I182)*='Settings &amp; Rates'!$B$8 +MAX(I182-MAX(0,='Settings &amp; Rates'!$B$13-SUMIFS($I$8:I181,$E$8:E181,"Car/Van",$A$8:A181,"&gt;="&amp;='Settings &amp; Rates'!$B$3,$A$8:A181,"&lt;="&amp;='Settings &amp; Rates'!$B$4)),0)*='Settings &amp; Rates'!$B$9 +I182*F182*='Settings &amp; Rates'!$B$12,IF(E182="Motorcycle",I182*='Settings &amp; Rates'!$B$10,IF(E182="Bicycle",I182*='Settings &amp; Rates'!$B$11,0)))),"")</f>
        <v/>
      </c>
      <c r="N182" s="6" t="n"/>
    </row>
    <row r="183">
      <c r="A183" s="5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>
        <f>IF(E183&lt;&gt;"Car/Van","",SUMIFS($I$8:I183,$E$8:E183,"Car/Van",$A$8:A183,"&gt;="&amp;='Settings &amp; Rates'!$B$3,$A$8:A183,"&lt;="&amp;='Settings &amp; Rates'!$B$4))</f>
        <v/>
      </c>
      <c r="K183" s="6">
        <f>IFERROR(IF(I183=0,"",IF(E183="Car/Van",  (MIN(MAX(='Settings &amp; Rates'!$B$13-SUMIFS($I$8:I182,$E$8:E182,"Car/Van",$A$8:A182,"&gt;="&amp;='Settings &amp; Rates'!$B$3,$A$8:A182,"&lt;="&amp;='Settings &amp; Rates'!$B$4)),I183)*='Settings &amp; Rates'!$B$8  +MAX(I183-MAX(0,='Settings &amp; Rates'!$B$13-SUMIFS($I$8:I182,$E$8:E182,"Car/Van",$A$8:A182,"&gt;="&amp;='Settings &amp; Rates'!$B$3,$A$8:A182,"&lt;="&amp;='Settings &amp; Rates'!$B$4)),0)*='Settings &amp; Rates'!$B$9)/I183,IF(E183="Motorcycle",='Settings &amp; Rates'!$B$10,IF(E183="Bicycle",='Settings &amp; Rates'!$B$11,"")))),"")</f>
        <v/>
      </c>
      <c r="L183" s="6">
        <f>IF(E183="Car/Van",='Settings &amp; Rates'!$B$12*F183,0)</f>
        <v/>
      </c>
      <c r="M183" s="7">
        <f>IFERROR(IF(I183=0,"",IF(E183="Car/Van",  MIN(MAX(='Settings &amp; Rates'!$B$13-SUMIFS($I$8:I182,$E$8:E182,"Car/Van",$A$8:A182,"&gt;="&amp;='Settings &amp; Rates'!$B$3,$A$8:A182,"&lt;="&amp;='Settings &amp; Rates'!$B$4)),I183)*='Settings &amp; Rates'!$B$8 +MAX(I183-MAX(0,='Settings &amp; Rates'!$B$13-SUMIFS($I$8:I182,$E$8:E182,"Car/Van",$A$8:A182,"&gt;="&amp;='Settings &amp; Rates'!$B$3,$A$8:A182,"&lt;="&amp;='Settings &amp; Rates'!$B$4)),0)*='Settings &amp; Rates'!$B$9 +I183*F183*='Settings &amp; Rates'!$B$12,IF(E183="Motorcycle",I183*='Settings &amp; Rates'!$B$10,IF(E183="Bicycle",I183*='Settings &amp; Rates'!$B$11,0)))),"")</f>
        <v/>
      </c>
      <c r="N183" s="6" t="n"/>
    </row>
    <row r="184">
      <c r="A184" s="5" t="n"/>
      <c r="B184" s="6" t="n"/>
      <c r="C184" s="6" t="n"/>
      <c r="D184" s="6" t="n"/>
      <c r="E184" s="6" t="n"/>
      <c r="F184" s="6" t="n"/>
      <c r="G184" s="6" t="n"/>
      <c r="H184" s="6" t="n"/>
      <c r="I184" s="6" t="n"/>
      <c r="J184" s="6">
        <f>IF(E184&lt;&gt;"Car/Van","",SUMIFS($I$8:I184,$E$8:E184,"Car/Van",$A$8:A184,"&gt;="&amp;='Settings &amp; Rates'!$B$3,$A$8:A184,"&lt;="&amp;='Settings &amp; Rates'!$B$4))</f>
        <v/>
      </c>
      <c r="K184" s="6">
        <f>IFERROR(IF(I184=0,"",IF(E184="Car/Van",  (MIN(MAX(='Settings &amp; Rates'!$B$13-SUMIFS($I$8:I183,$E$8:E183,"Car/Van",$A$8:A183,"&gt;="&amp;='Settings &amp; Rates'!$B$3,$A$8:A183,"&lt;="&amp;='Settings &amp; Rates'!$B$4)),I184)*='Settings &amp; Rates'!$B$8  +MAX(I184-MAX(0,='Settings &amp; Rates'!$B$13-SUMIFS($I$8:I183,$E$8:E183,"Car/Van",$A$8:A183,"&gt;="&amp;='Settings &amp; Rates'!$B$3,$A$8:A183,"&lt;="&amp;='Settings &amp; Rates'!$B$4)),0)*='Settings &amp; Rates'!$B$9)/I184,IF(E184="Motorcycle",='Settings &amp; Rates'!$B$10,IF(E184="Bicycle",='Settings &amp; Rates'!$B$11,"")))),"")</f>
        <v/>
      </c>
      <c r="L184" s="6">
        <f>IF(E184="Car/Van",='Settings &amp; Rates'!$B$12*F184,0)</f>
        <v/>
      </c>
      <c r="M184" s="7">
        <f>IFERROR(IF(I184=0,"",IF(E184="Car/Van",  MIN(MAX(='Settings &amp; Rates'!$B$13-SUMIFS($I$8:I183,$E$8:E183,"Car/Van",$A$8:A183,"&gt;="&amp;='Settings &amp; Rates'!$B$3,$A$8:A183,"&lt;="&amp;='Settings &amp; Rates'!$B$4)),I184)*='Settings &amp; Rates'!$B$8 +MAX(I184-MAX(0,='Settings &amp; Rates'!$B$13-SUMIFS($I$8:I183,$E$8:E183,"Car/Van",$A$8:A183,"&gt;="&amp;='Settings &amp; Rates'!$B$3,$A$8:A183,"&lt;="&amp;='Settings &amp; Rates'!$B$4)),0)*='Settings &amp; Rates'!$B$9 +I184*F184*='Settings &amp; Rates'!$B$12,IF(E184="Motorcycle",I184*='Settings &amp; Rates'!$B$10,IF(E184="Bicycle",I184*='Settings &amp; Rates'!$B$11,0)))),"")</f>
        <v/>
      </c>
      <c r="N184" s="6" t="n"/>
    </row>
    <row r="185">
      <c r="A185" s="5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>
        <f>IF(E185&lt;&gt;"Car/Van","",SUMIFS($I$8:I185,$E$8:E185,"Car/Van",$A$8:A185,"&gt;="&amp;='Settings &amp; Rates'!$B$3,$A$8:A185,"&lt;="&amp;='Settings &amp; Rates'!$B$4))</f>
        <v/>
      </c>
      <c r="K185" s="6">
        <f>IFERROR(IF(I185=0,"",IF(E185="Car/Van",  (MIN(MAX(='Settings &amp; Rates'!$B$13-SUMIFS($I$8:I184,$E$8:E184,"Car/Van",$A$8:A184,"&gt;="&amp;='Settings &amp; Rates'!$B$3,$A$8:A184,"&lt;="&amp;='Settings &amp; Rates'!$B$4)),I185)*='Settings &amp; Rates'!$B$8  +MAX(I185-MAX(0,='Settings &amp; Rates'!$B$13-SUMIFS($I$8:I184,$E$8:E184,"Car/Van",$A$8:A184,"&gt;="&amp;='Settings &amp; Rates'!$B$3,$A$8:A184,"&lt;="&amp;='Settings &amp; Rates'!$B$4)),0)*='Settings &amp; Rates'!$B$9)/I185,IF(E185="Motorcycle",='Settings &amp; Rates'!$B$10,IF(E185="Bicycle",='Settings &amp; Rates'!$B$11,"")))),"")</f>
        <v/>
      </c>
      <c r="L185" s="6">
        <f>IF(E185="Car/Van",='Settings &amp; Rates'!$B$12*F185,0)</f>
        <v/>
      </c>
      <c r="M185" s="7">
        <f>IFERROR(IF(I185=0,"",IF(E185="Car/Van",  MIN(MAX(='Settings &amp; Rates'!$B$13-SUMIFS($I$8:I184,$E$8:E184,"Car/Van",$A$8:A184,"&gt;="&amp;='Settings &amp; Rates'!$B$3,$A$8:A184,"&lt;="&amp;='Settings &amp; Rates'!$B$4)),I185)*='Settings &amp; Rates'!$B$8 +MAX(I185-MAX(0,='Settings &amp; Rates'!$B$13-SUMIFS($I$8:I184,$E$8:E184,"Car/Van",$A$8:A184,"&gt;="&amp;='Settings &amp; Rates'!$B$3,$A$8:A184,"&lt;="&amp;='Settings &amp; Rates'!$B$4)),0)*='Settings &amp; Rates'!$B$9 +I185*F185*='Settings &amp; Rates'!$B$12,IF(E185="Motorcycle",I185*='Settings &amp; Rates'!$B$10,IF(E185="Bicycle",I185*='Settings &amp; Rates'!$B$11,0)))),"")</f>
        <v/>
      </c>
      <c r="N185" s="6" t="n"/>
    </row>
    <row r="186">
      <c r="A186" s="5" t="n"/>
      <c r="B186" s="6" t="n"/>
      <c r="C186" s="6" t="n"/>
      <c r="D186" s="6" t="n"/>
      <c r="E186" s="6" t="n"/>
      <c r="F186" s="6" t="n"/>
      <c r="G186" s="6" t="n"/>
      <c r="H186" s="6" t="n"/>
      <c r="I186" s="6" t="n"/>
      <c r="J186" s="6">
        <f>IF(E186&lt;&gt;"Car/Van","",SUMIFS($I$8:I186,$E$8:E186,"Car/Van",$A$8:A186,"&gt;="&amp;='Settings &amp; Rates'!$B$3,$A$8:A186,"&lt;="&amp;='Settings &amp; Rates'!$B$4))</f>
        <v/>
      </c>
      <c r="K186" s="6">
        <f>IFERROR(IF(I186=0,"",IF(E186="Car/Van",  (MIN(MAX(='Settings &amp; Rates'!$B$13-SUMIFS($I$8:I185,$E$8:E185,"Car/Van",$A$8:A185,"&gt;="&amp;='Settings &amp; Rates'!$B$3,$A$8:A185,"&lt;="&amp;='Settings &amp; Rates'!$B$4)),I186)*='Settings &amp; Rates'!$B$8  +MAX(I186-MAX(0,='Settings &amp; Rates'!$B$13-SUMIFS($I$8:I185,$E$8:E185,"Car/Van",$A$8:A185,"&gt;="&amp;='Settings &amp; Rates'!$B$3,$A$8:A185,"&lt;="&amp;='Settings &amp; Rates'!$B$4)),0)*='Settings &amp; Rates'!$B$9)/I186,IF(E186="Motorcycle",='Settings &amp; Rates'!$B$10,IF(E186="Bicycle",='Settings &amp; Rates'!$B$11,"")))),"")</f>
        <v/>
      </c>
      <c r="L186" s="6">
        <f>IF(E186="Car/Van",='Settings &amp; Rates'!$B$12*F186,0)</f>
        <v/>
      </c>
      <c r="M186" s="7">
        <f>IFERROR(IF(I186=0,"",IF(E186="Car/Van",  MIN(MAX(='Settings &amp; Rates'!$B$13-SUMIFS($I$8:I185,$E$8:E185,"Car/Van",$A$8:A185,"&gt;="&amp;='Settings &amp; Rates'!$B$3,$A$8:A185,"&lt;="&amp;='Settings &amp; Rates'!$B$4)),I186)*='Settings &amp; Rates'!$B$8 +MAX(I186-MAX(0,='Settings &amp; Rates'!$B$13-SUMIFS($I$8:I185,$E$8:E185,"Car/Van",$A$8:A185,"&gt;="&amp;='Settings &amp; Rates'!$B$3,$A$8:A185,"&lt;="&amp;='Settings &amp; Rates'!$B$4)),0)*='Settings &amp; Rates'!$B$9 +I186*F186*='Settings &amp; Rates'!$B$12,IF(E186="Motorcycle",I186*='Settings &amp; Rates'!$B$10,IF(E186="Bicycle",I186*='Settings &amp; Rates'!$B$11,0)))),"")</f>
        <v/>
      </c>
      <c r="N186" s="6" t="n"/>
    </row>
    <row r="187">
      <c r="A187" s="5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>
        <f>IF(E187&lt;&gt;"Car/Van","",SUMIFS($I$8:I187,$E$8:E187,"Car/Van",$A$8:A187,"&gt;="&amp;='Settings &amp; Rates'!$B$3,$A$8:A187,"&lt;="&amp;='Settings &amp; Rates'!$B$4))</f>
        <v/>
      </c>
      <c r="K187" s="6">
        <f>IFERROR(IF(I187=0,"",IF(E187="Car/Van",  (MIN(MAX(='Settings &amp; Rates'!$B$13-SUMIFS($I$8:I186,$E$8:E186,"Car/Van",$A$8:A186,"&gt;="&amp;='Settings &amp; Rates'!$B$3,$A$8:A186,"&lt;="&amp;='Settings &amp; Rates'!$B$4)),I187)*='Settings &amp; Rates'!$B$8  +MAX(I187-MAX(0,='Settings &amp; Rates'!$B$13-SUMIFS($I$8:I186,$E$8:E186,"Car/Van",$A$8:A186,"&gt;="&amp;='Settings &amp; Rates'!$B$3,$A$8:A186,"&lt;="&amp;='Settings &amp; Rates'!$B$4)),0)*='Settings &amp; Rates'!$B$9)/I187,IF(E187="Motorcycle",='Settings &amp; Rates'!$B$10,IF(E187="Bicycle",='Settings &amp; Rates'!$B$11,"")))),"")</f>
        <v/>
      </c>
      <c r="L187" s="6">
        <f>IF(E187="Car/Van",='Settings &amp; Rates'!$B$12*F187,0)</f>
        <v/>
      </c>
      <c r="M187" s="7">
        <f>IFERROR(IF(I187=0,"",IF(E187="Car/Van",  MIN(MAX(='Settings &amp; Rates'!$B$13-SUMIFS($I$8:I186,$E$8:E186,"Car/Van",$A$8:A186,"&gt;="&amp;='Settings &amp; Rates'!$B$3,$A$8:A186,"&lt;="&amp;='Settings &amp; Rates'!$B$4)),I187)*='Settings &amp; Rates'!$B$8 +MAX(I187-MAX(0,='Settings &amp; Rates'!$B$13-SUMIFS($I$8:I186,$E$8:E186,"Car/Van",$A$8:A186,"&gt;="&amp;='Settings &amp; Rates'!$B$3,$A$8:A186,"&lt;="&amp;='Settings &amp; Rates'!$B$4)),0)*='Settings &amp; Rates'!$B$9 +I187*F187*='Settings &amp; Rates'!$B$12,IF(E187="Motorcycle",I187*='Settings &amp; Rates'!$B$10,IF(E187="Bicycle",I187*='Settings &amp; Rates'!$B$11,0)))),"")</f>
        <v/>
      </c>
      <c r="N187" s="6" t="n"/>
    </row>
    <row r="188">
      <c r="A188" s="5" t="n"/>
      <c r="B188" s="6" t="n"/>
      <c r="C188" s="6" t="n"/>
      <c r="D188" s="6" t="n"/>
      <c r="E188" s="6" t="n"/>
      <c r="F188" s="6" t="n"/>
      <c r="G188" s="6" t="n"/>
      <c r="H188" s="6" t="n"/>
      <c r="I188" s="6" t="n"/>
      <c r="J188" s="6">
        <f>IF(E188&lt;&gt;"Car/Van","",SUMIFS($I$8:I188,$E$8:E188,"Car/Van",$A$8:A188,"&gt;="&amp;='Settings &amp; Rates'!$B$3,$A$8:A188,"&lt;="&amp;='Settings &amp; Rates'!$B$4))</f>
        <v/>
      </c>
      <c r="K188" s="6">
        <f>IFERROR(IF(I188=0,"",IF(E188="Car/Van",  (MIN(MAX(='Settings &amp; Rates'!$B$13-SUMIFS($I$8:I187,$E$8:E187,"Car/Van",$A$8:A187,"&gt;="&amp;='Settings &amp; Rates'!$B$3,$A$8:A187,"&lt;="&amp;='Settings &amp; Rates'!$B$4)),I188)*='Settings &amp; Rates'!$B$8  +MAX(I188-MAX(0,='Settings &amp; Rates'!$B$13-SUMIFS($I$8:I187,$E$8:E187,"Car/Van",$A$8:A187,"&gt;="&amp;='Settings &amp; Rates'!$B$3,$A$8:A187,"&lt;="&amp;='Settings &amp; Rates'!$B$4)),0)*='Settings &amp; Rates'!$B$9)/I188,IF(E188="Motorcycle",='Settings &amp; Rates'!$B$10,IF(E188="Bicycle",='Settings &amp; Rates'!$B$11,"")))),"")</f>
        <v/>
      </c>
      <c r="L188" s="6">
        <f>IF(E188="Car/Van",='Settings &amp; Rates'!$B$12*F188,0)</f>
        <v/>
      </c>
      <c r="M188" s="7">
        <f>IFERROR(IF(I188=0,"",IF(E188="Car/Van",  MIN(MAX(='Settings &amp; Rates'!$B$13-SUMIFS($I$8:I187,$E$8:E187,"Car/Van",$A$8:A187,"&gt;="&amp;='Settings &amp; Rates'!$B$3,$A$8:A187,"&lt;="&amp;='Settings &amp; Rates'!$B$4)),I188)*='Settings &amp; Rates'!$B$8 +MAX(I188-MAX(0,='Settings &amp; Rates'!$B$13-SUMIFS($I$8:I187,$E$8:E187,"Car/Van",$A$8:A187,"&gt;="&amp;='Settings &amp; Rates'!$B$3,$A$8:A187,"&lt;="&amp;='Settings &amp; Rates'!$B$4)),0)*='Settings &amp; Rates'!$B$9 +I188*F188*='Settings &amp; Rates'!$B$12,IF(E188="Motorcycle",I188*='Settings &amp; Rates'!$B$10,IF(E188="Bicycle",I188*='Settings &amp; Rates'!$B$11,0)))),"")</f>
        <v/>
      </c>
      <c r="N188" s="6" t="n"/>
    </row>
    <row r="189">
      <c r="A189" s="5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>
        <f>IF(E189&lt;&gt;"Car/Van","",SUMIFS($I$8:I189,$E$8:E189,"Car/Van",$A$8:A189,"&gt;="&amp;='Settings &amp; Rates'!$B$3,$A$8:A189,"&lt;="&amp;='Settings &amp; Rates'!$B$4))</f>
        <v/>
      </c>
      <c r="K189" s="6">
        <f>IFERROR(IF(I189=0,"",IF(E189="Car/Van",  (MIN(MAX(='Settings &amp; Rates'!$B$13-SUMIFS($I$8:I188,$E$8:E188,"Car/Van",$A$8:A188,"&gt;="&amp;='Settings &amp; Rates'!$B$3,$A$8:A188,"&lt;="&amp;='Settings &amp; Rates'!$B$4)),I189)*='Settings &amp; Rates'!$B$8  +MAX(I189-MAX(0,='Settings &amp; Rates'!$B$13-SUMIFS($I$8:I188,$E$8:E188,"Car/Van",$A$8:A188,"&gt;="&amp;='Settings &amp; Rates'!$B$3,$A$8:A188,"&lt;="&amp;='Settings &amp; Rates'!$B$4)),0)*='Settings &amp; Rates'!$B$9)/I189,IF(E189="Motorcycle",='Settings &amp; Rates'!$B$10,IF(E189="Bicycle",='Settings &amp; Rates'!$B$11,"")))),"")</f>
        <v/>
      </c>
      <c r="L189" s="6">
        <f>IF(E189="Car/Van",='Settings &amp; Rates'!$B$12*F189,0)</f>
        <v/>
      </c>
      <c r="M189" s="7">
        <f>IFERROR(IF(I189=0,"",IF(E189="Car/Van",  MIN(MAX(='Settings &amp; Rates'!$B$13-SUMIFS($I$8:I188,$E$8:E188,"Car/Van",$A$8:A188,"&gt;="&amp;='Settings &amp; Rates'!$B$3,$A$8:A188,"&lt;="&amp;='Settings &amp; Rates'!$B$4)),I189)*='Settings &amp; Rates'!$B$8 +MAX(I189-MAX(0,='Settings &amp; Rates'!$B$13-SUMIFS($I$8:I188,$E$8:E188,"Car/Van",$A$8:A188,"&gt;="&amp;='Settings &amp; Rates'!$B$3,$A$8:A188,"&lt;="&amp;='Settings &amp; Rates'!$B$4)),0)*='Settings &amp; Rates'!$B$9 +I189*F189*='Settings &amp; Rates'!$B$12,IF(E189="Motorcycle",I189*='Settings &amp; Rates'!$B$10,IF(E189="Bicycle",I189*='Settings &amp; Rates'!$B$11,0)))),"")</f>
        <v/>
      </c>
      <c r="N189" s="6" t="n"/>
    </row>
    <row r="190">
      <c r="A190" s="5" t="n"/>
      <c r="B190" s="6" t="n"/>
      <c r="C190" s="6" t="n"/>
      <c r="D190" s="6" t="n"/>
      <c r="E190" s="6" t="n"/>
      <c r="F190" s="6" t="n"/>
      <c r="G190" s="6" t="n"/>
      <c r="H190" s="6" t="n"/>
      <c r="I190" s="6" t="n"/>
      <c r="J190" s="6">
        <f>IF(E190&lt;&gt;"Car/Van","",SUMIFS($I$8:I190,$E$8:E190,"Car/Van",$A$8:A190,"&gt;="&amp;='Settings &amp; Rates'!$B$3,$A$8:A190,"&lt;="&amp;='Settings &amp; Rates'!$B$4))</f>
        <v/>
      </c>
      <c r="K190" s="6">
        <f>IFERROR(IF(I190=0,"",IF(E190="Car/Van",  (MIN(MAX(='Settings &amp; Rates'!$B$13-SUMIFS($I$8:I189,$E$8:E189,"Car/Van",$A$8:A189,"&gt;="&amp;='Settings &amp; Rates'!$B$3,$A$8:A189,"&lt;="&amp;='Settings &amp; Rates'!$B$4)),I190)*='Settings &amp; Rates'!$B$8  +MAX(I190-MAX(0,='Settings &amp; Rates'!$B$13-SUMIFS($I$8:I189,$E$8:E189,"Car/Van",$A$8:A189,"&gt;="&amp;='Settings &amp; Rates'!$B$3,$A$8:A189,"&lt;="&amp;='Settings &amp; Rates'!$B$4)),0)*='Settings &amp; Rates'!$B$9)/I190,IF(E190="Motorcycle",='Settings &amp; Rates'!$B$10,IF(E190="Bicycle",='Settings &amp; Rates'!$B$11,"")))),"")</f>
        <v/>
      </c>
      <c r="L190" s="6">
        <f>IF(E190="Car/Van",='Settings &amp; Rates'!$B$12*F190,0)</f>
        <v/>
      </c>
      <c r="M190" s="7">
        <f>IFERROR(IF(I190=0,"",IF(E190="Car/Van",  MIN(MAX(='Settings &amp; Rates'!$B$13-SUMIFS($I$8:I189,$E$8:E189,"Car/Van",$A$8:A189,"&gt;="&amp;='Settings &amp; Rates'!$B$3,$A$8:A189,"&lt;="&amp;='Settings &amp; Rates'!$B$4)),I190)*='Settings &amp; Rates'!$B$8 +MAX(I190-MAX(0,='Settings &amp; Rates'!$B$13-SUMIFS($I$8:I189,$E$8:E189,"Car/Van",$A$8:A189,"&gt;="&amp;='Settings &amp; Rates'!$B$3,$A$8:A189,"&lt;="&amp;='Settings &amp; Rates'!$B$4)),0)*='Settings &amp; Rates'!$B$9 +I190*F190*='Settings &amp; Rates'!$B$12,IF(E190="Motorcycle",I190*='Settings &amp; Rates'!$B$10,IF(E190="Bicycle",I190*='Settings &amp; Rates'!$B$11,0)))),"")</f>
        <v/>
      </c>
      <c r="N190" s="6" t="n"/>
    </row>
    <row r="191">
      <c r="A191" s="5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>
        <f>IF(E191&lt;&gt;"Car/Van","",SUMIFS($I$8:I191,$E$8:E191,"Car/Van",$A$8:A191,"&gt;="&amp;='Settings &amp; Rates'!$B$3,$A$8:A191,"&lt;="&amp;='Settings &amp; Rates'!$B$4))</f>
        <v/>
      </c>
      <c r="K191" s="6">
        <f>IFERROR(IF(I191=0,"",IF(E191="Car/Van",  (MIN(MAX(='Settings &amp; Rates'!$B$13-SUMIFS($I$8:I190,$E$8:E190,"Car/Van",$A$8:A190,"&gt;="&amp;='Settings &amp; Rates'!$B$3,$A$8:A190,"&lt;="&amp;='Settings &amp; Rates'!$B$4)),I191)*='Settings &amp; Rates'!$B$8  +MAX(I191-MAX(0,='Settings &amp; Rates'!$B$13-SUMIFS($I$8:I190,$E$8:E190,"Car/Van",$A$8:A190,"&gt;="&amp;='Settings &amp; Rates'!$B$3,$A$8:A190,"&lt;="&amp;='Settings &amp; Rates'!$B$4)),0)*='Settings &amp; Rates'!$B$9)/I191,IF(E191="Motorcycle",='Settings &amp; Rates'!$B$10,IF(E191="Bicycle",='Settings &amp; Rates'!$B$11,"")))),"")</f>
        <v/>
      </c>
      <c r="L191" s="6">
        <f>IF(E191="Car/Van",='Settings &amp; Rates'!$B$12*F191,0)</f>
        <v/>
      </c>
      <c r="M191" s="7">
        <f>IFERROR(IF(I191=0,"",IF(E191="Car/Van",  MIN(MAX(='Settings &amp; Rates'!$B$13-SUMIFS($I$8:I190,$E$8:E190,"Car/Van",$A$8:A190,"&gt;="&amp;='Settings &amp; Rates'!$B$3,$A$8:A190,"&lt;="&amp;='Settings &amp; Rates'!$B$4)),I191)*='Settings &amp; Rates'!$B$8 +MAX(I191-MAX(0,='Settings &amp; Rates'!$B$13-SUMIFS($I$8:I190,$E$8:E190,"Car/Van",$A$8:A190,"&gt;="&amp;='Settings &amp; Rates'!$B$3,$A$8:A190,"&lt;="&amp;='Settings &amp; Rates'!$B$4)),0)*='Settings &amp; Rates'!$B$9 +I191*F191*='Settings &amp; Rates'!$B$12,IF(E191="Motorcycle",I191*='Settings &amp; Rates'!$B$10,IF(E191="Bicycle",I191*='Settings &amp; Rates'!$B$11,0)))),"")</f>
        <v/>
      </c>
      <c r="N191" s="6" t="n"/>
    </row>
    <row r="192">
      <c r="A192" s="5" t="n"/>
      <c r="B192" s="6" t="n"/>
      <c r="C192" s="6" t="n"/>
      <c r="D192" s="6" t="n"/>
      <c r="E192" s="6" t="n"/>
      <c r="F192" s="6" t="n"/>
      <c r="G192" s="6" t="n"/>
      <c r="H192" s="6" t="n"/>
      <c r="I192" s="6" t="n"/>
      <c r="J192" s="6">
        <f>IF(E192&lt;&gt;"Car/Van","",SUMIFS($I$8:I192,$E$8:E192,"Car/Van",$A$8:A192,"&gt;="&amp;='Settings &amp; Rates'!$B$3,$A$8:A192,"&lt;="&amp;='Settings &amp; Rates'!$B$4))</f>
        <v/>
      </c>
      <c r="K192" s="6">
        <f>IFERROR(IF(I192=0,"",IF(E192="Car/Van",  (MIN(MAX(='Settings &amp; Rates'!$B$13-SUMIFS($I$8:I191,$E$8:E191,"Car/Van",$A$8:A191,"&gt;="&amp;='Settings &amp; Rates'!$B$3,$A$8:A191,"&lt;="&amp;='Settings &amp; Rates'!$B$4)),I192)*='Settings &amp; Rates'!$B$8  +MAX(I192-MAX(0,='Settings &amp; Rates'!$B$13-SUMIFS($I$8:I191,$E$8:E191,"Car/Van",$A$8:A191,"&gt;="&amp;='Settings &amp; Rates'!$B$3,$A$8:A191,"&lt;="&amp;='Settings &amp; Rates'!$B$4)),0)*='Settings &amp; Rates'!$B$9)/I192,IF(E192="Motorcycle",='Settings &amp; Rates'!$B$10,IF(E192="Bicycle",='Settings &amp; Rates'!$B$11,"")))),"")</f>
        <v/>
      </c>
      <c r="L192" s="6">
        <f>IF(E192="Car/Van",='Settings &amp; Rates'!$B$12*F192,0)</f>
        <v/>
      </c>
      <c r="M192" s="7">
        <f>IFERROR(IF(I192=0,"",IF(E192="Car/Van",  MIN(MAX(='Settings &amp; Rates'!$B$13-SUMIFS($I$8:I191,$E$8:E191,"Car/Van",$A$8:A191,"&gt;="&amp;='Settings &amp; Rates'!$B$3,$A$8:A191,"&lt;="&amp;='Settings &amp; Rates'!$B$4)),I192)*='Settings &amp; Rates'!$B$8 +MAX(I192-MAX(0,='Settings &amp; Rates'!$B$13-SUMIFS($I$8:I191,$E$8:E191,"Car/Van",$A$8:A191,"&gt;="&amp;='Settings &amp; Rates'!$B$3,$A$8:A191,"&lt;="&amp;='Settings &amp; Rates'!$B$4)),0)*='Settings &amp; Rates'!$B$9 +I192*F192*='Settings &amp; Rates'!$B$12,IF(E192="Motorcycle",I192*='Settings &amp; Rates'!$B$10,IF(E192="Bicycle",I192*='Settings &amp; Rates'!$B$11,0)))),"")</f>
        <v/>
      </c>
      <c r="N192" s="6" t="n"/>
    </row>
    <row r="193">
      <c r="A193" s="5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>
        <f>IF(E193&lt;&gt;"Car/Van","",SUMIFS($I$8:I193,$E$8:E193,"Car/Van",$A$8:A193,"&gt;="&amp;='Settings &amp; Rates'!$B$3,$A$8:A193,"&lt;="&amp;='Settings &amp; Rates'!$B$4))</f>
        <v/>
      </c>
      <c r="K193" s="6">
        <f>IFERROR(IF(I193=0,"",IF(E193="Car/Van",  (MIN(MAX(='Settings &amp; Rates'!$B$13-SUMIFS($I$8:I192,$E$8:E192,"Car/Van",$A$8:A192,"&gt;="&amp;='Settings &amp; Rates'!$B$3,$A$8:A192,"&lt;="&amp;='Settings &amp; Rates'!$B$4)),I193)*='Settings &amp; Rates'!$B$8  +MAX(I193-MAX(0,='Settings &amp; Rates'!$B$13-SUMIFS($I$8:I192,$E$8:E192,"Car/Van",$A$8:A192,"&gt;="&amp;='Settings &amp; Rates'!$B$3,$A$8:A192,"&lt;="&amp;='Settings &amp; Rates'!$B$4)),0)*='Settings &amp; Rates'!$B$9)/I193,IF(E193="Motorcycle",='Settings &amp; Rates'!$B$10,IF(E193="Bicycle",='Settings &amp; Rates'!$B$11,"")))),"")</f>
        <v/>
      </c>
      <c r="L193" s="6">
        <f>IF(E193="Car/Van",='Settings &amp; Rates'!$B$12*F193,0)</f>
        <v/>
      </c>
      <c r="M193" s="7">
        <f>IFERROR(IF(I193=0,"",IF(E193="Car/Van",  MIN(MAX(='Settings &amp; Rates'!$B$13-SUMIFS($I$8:I192,$E$8:E192,"Car/Van",$A$8:A192,"&gt;="&amp;='Settings &amp; Rates'!$B$3,$A$8:A192,"&lt;="&amp;='Settings &amp; Rates'!$B$4)),I193)*='Settings &amp; Rates'!$B$8 +MAX(I193-MAX(0,='Settings &amp; Rates'!$B$13-SUMIFS($I$8:I192,$E$8:E192,"Car/Van",$A$8:A192,"&gt;="&amp;='Settings &amp; Rates'!$B$3,$A$8:A192,"&lt;="&amp;='Settings &amp; Rates'!$B$4)),0)*='Settings &amp; Rates'!$B$9 +I193*F193*='Settings &amp; Rates'!$B$12,IF(E193="Motorcycle",I193*='Settings &amp; Rates'!$B$10,IF(E193="Bicycle",I193*='Settings &amp; Rates'!$B$11,0)))),"")</f>
        <v/>
      </c>
      <c r="N193" s="6" t="n"/>
    </row>
    <row r="194">
      <c r="A194" s="5" t="n"/>
      <c r="B194" s="6" t="n"/>
      <c r="C194" s="6" t="n"/>
      <c r="D194" s="6" t="n"/>
      <c r="E194" s="6" t="n"/>
      <c r="F194" s="6" t="n"/>
      <c r="G194" s="6" t="n"/>
      <c r="H194" s="6" t="n"/>
      <c r="I194" s="6" t="n"/>
      <c r="J194" s="6">
        <f>IF(E194&lt;&gt;"Car/Van","",SUMIFS($I$8:I194,$E$8:E194,"Car/Van",$A$8:A194,"&gt;="&amp;='Settings &amp; Rates'!$B$3,$A$8:A194,"&lt;="&amp;='Settings &amp; Rates'!$B$4))</f>
        <v/>
      </c>
      <c r="K194" s="6">
        <f>IFERROR(IF(I194=0,"",IF(E194="Car/Van",  (MIN(MAX(='Settings &amp; Rates'!$B$13-SUMIFS($I$8:I193,$E$8:E193,"Car/Van",$A$8:A193,"&gt;="&amp;='Settings &amp; Rates'!$B$3,$A$8:A193,"&lt;="&amp;='Settings &amp; Rates'!$B$4)),I194)*='Settings &amp; Rates'!$B$8  +MAX(I194-MAX(0,='Settings &amp; Rates'!$B$13-SUMIFS($I$8:I193,$E$8:E193,"Car/Van",$A$8:A193,"&gt;="&amp;='Settings &amp; Rates'!$B$3,$A$8:A193,"&lt;="&amp;='Settings &amp; Rates'!$B$4)),0)*='Settings &amp; Rates'!$B$9)/I194,IF(E194="Motorcycle",='Settings &amp; Rates'!$B$10,IF(E194="Bicycle",='Settings &amp; Rates'!$B$11,"")))),"")</f>
        <v/>
      </c>
      <c r="L194" s="6">
        <f>IF(E194="Car/Van",='Settings &amp; Rates'!$B$12*F194,0)</f>
        <v/>
      </c>
      <c r="M194" s="7">
        <f>IFERROR(IF(I194=0,"",IF(E194="Car/Van",  MIN(MAX(='Settings &amp; Rates'!$B$13-SUMIFS($I$8:I193,$E$8:E193,"Car/Van",$A$8:A193,"&gt;="&amp;='Settings &amp; Rates'!$B$3,$A$8:A193,"&lt;="&amp;='Settings &amp; Rates'!$B$4)),I194)*='Settings &amp; Rates'!$B$8 +MAX(I194-MAX(0,='Settings &amp; Rates'!$B$13-SUMIFS($I$8:I193,$E$8:E193,"Car/Van",$A$8:A193,"&gt;="&amp;='Settings &amp; Rates'!$B$3,$A$8:A193,"&lt;="&amp;='Settings &amp; Rates'!$B$4)),0)*='Settings &amp; Rates'!$B$9 +I194*F194*='Settings &amp; Rates'!$B$12,IF(E194="Motorcycle",I194*='Settings &amp; Rates'!$B$10,IF(E194="Bicycle",I194*='Settings &amp; Rates'!$B$11,0)))),"")</f>
        <v/>
      </c>
      <c r="N194" s="6" t="n"/>
    </row>
    <row r="195">
      <c r="A195" s="5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>
        <f>IF(E195&lt;&gt;"Car/Van","",SUMIFS($I$8:I195,$E$8:E195,"Car/Van",$A$8:A195,"&gt;="&amp;='Settings &amp; Rates'!$B$3,$A$8:A195,"&lt;="&amp;='Settings &amp; Rates'!$B$4))</f>
        <v/>
      </c>
      <c r="K195" s="6">
        <f>IFERROR(IF(I195=0,"",IF(E195="Car/Van",  (MIN(MAX(='Settings &amp; Rates'!$B$13-SUMIFS($I$8:I194,$E$8:E194,"Car/Van",$A$8:A194,"&gt;="&amp;='Settings &amp; Rates'!$B$3,$A$8:A194,"&lt;="&amp;='Settings &amp; Rates'!$B$4)),I195)*='Settings &amp; Rates'!$B$8  +MAX(I195-MAX(0,='Settings &amp; Rates'!$B$13-SUMIFS($I$8:I194,$E$8:E194,"Car/Van",$A$8:A194,"&gt;="&amp;='Settings &amp; Rates'!$B$3,$A$8:A194,"&lt;="&amp;='Settings &amp; Rates'!$B$4)),0)*='Settings &amp; Rates'!$B$9)/I195,IF(E195="Motorcycle",='Settings &amp; Rates'!$B$10,IF(E195="Bicycle",='Settings &amp; Rates'!$B$11,"")))),"")</f>
        <v/>
      </c>
      <c r="L195" s="6">
        <f>IF(E195="Car/Van",='Settings &amp; Rates'!$B$12*F195,0)</f>
        <v/>
      </c>
      <c r="M195" s="7">
        <f>IFERROR(IF(I195=0,"",IF(E195="Car/Van",  MIN(MAX(='Settings &amp; Rates'!$B$13-SUMIFS($I$8:I194,$E$8:E194,"Car/Van",$A$8:A194,"&gt;="&amp;='Settings &amp; Rates'!$B$3,$A$8:A194,"&lt;="&amp;='Settings &amp; Rates'!$B$4)),I195)*='Settings &amp; Rates'!$B$8 +MAX(I195-MAX(0,='Settings &amp; Rates'!$B$13-SUMIFS($I$8:I194,$E$8:E194,"Car/Van",$A$8:A194,"&gt;="&amp;='Settings &amp; Rates'!$B$3,$A$8:A194,"&lt;="&amp;='Settings &amp; Rates'!$B$4)),0)*='Settings &amp; Rates'!$B$9 +I195*F195*='Settings &amp; Rates'!$B$12,IF(E195="Motorcycle",I195*='Settings &amp; Rates'!$B$10,IF(E195="Bicycle",I195*='Settings &amp; Rates'!$B$11,0)))),"")</f>
        <v/>
      </c>
      <c r="N195" s="6" t="n"/>
    </row>
    <row r="196">
      <c r="A196" s="5" t="n"/>
      <c r="B196" s="6" t="n"/>
      <c r="C196" s="6" t="n"/>
      <c r="D196" s="6" t="n"/>
      <c r="E196" s="6" t="n"/>
      <c r="F196" s="6" t="n"/>
      <c r="G196" s="6" t="n"/>
      <c r="H196" s="6" t="n"/>
      <c r="I196" s="6" t="n"/>
      <c r="J196" s="6">
        <f>IF(E196&lt;&gt;"Car/Van","",SUMIFS($I$8:I196,$E$8:E196,"Car/Van",$A$8:A196,"&gt;="&amp;='Settings &amp; Rates'!$B$3,$A$8:A196,"&lt;="&amp;='Settings &amp; Rates'!$B$4))</f>
        <v/>
      </c>
      <c r="K196" s="6">
        <f>IFERROR(IF(I196=0,"",IF(E196="Car/Van",  (MIN(MAX(='Settings &amp; Rates'!$B$13-SUMIFS($I$8:I195,$E$8:E195,"Car/Van",$A$8:A195,"&gt;="&amp;='Settings &amp; Rates'!$B$3,$A$8:A195,"&lt;="&amp;='Settings &amp; Rates'!$B$4)),I196)*='Settings &amp; Rates'!$B$8  +MAX(I196-MAX(0,='Settings &amp; Rates'!$B$13-SUMIFS($I$8:I195,$E$8:E195,"Car/Van",$A$8:A195,"&gt;="&amp;='Settings &amp; Rates'!$B$3,$A$8:A195,"&lt;="&amp;='Settings &amp; Rates'!$B$4)),0)*='Settings &amp; Rates'!$B$9)/I196,IF(E196="Motorcycle",='Settings &amp; Rates'!$B$10,IF(E196="Bicycle",='Settings &amp; Rates'!$B$11,"")))),"")</f>
        <v/>
      </c>
      <c r="L196" s="6">
        <f>IF(E196="Car/Van",='Settings &amp; Rates'!$B$12*F196,0)</f>
        <v/>
      </c>
      <c r="M196" s="7">
        <f>IFERROR(IF(I196=0,"",IF(E196="Car/Van",  MIN(MAX(='Settings &amp; Rates'!$B$13-SUMIFS($I$8:I195,$E$8:E195,"Car/Van",$A$8:A195,"&gt;="&amp;='Settings &amp; Rates'!$B$3,$A$8:A195,"&lt;="&amp;='Settings &amp; Rates'!$B$4)),I196)*='Settings &amp; Rates'!$B$8 +MAX(I196-MAX(0,='Settings &amp; Rates'!$B$13-SUMIFS($I$8:I195,$E$8:E195,"Car/Van",$A$8:A195,"&gt;="&amp;='Settings &amp; Rates'!$B$3,$A$8:A195,"&lt;="&amp;='Settings &amp; Rates'!$B$4)),0)*='Settings &amp; Rates'!$B$9 +I196*F196*='Settings &amp; Rates'!$B$12,IF(E196="Motorcycle",I196*='Settings &amp; Rates'!$B$10,IF(E196="Bicycle",I196*='Settings &amp; Rates'!$B$11,0)))),"")</f>
        <v/>
      </c>
      <c r="N196" s="6" t="n"/>
    </row>
    <row r="197">
      <c r="A197" s="5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>
        <f>IF(E197&lt;&gt;"Car/Van","",SUMIFS($I$8:I197,$E$8:E197,"Car/Van",$A$8:A197,"&gt;="&amp;='Settings &amp; Rates'!$B$3,$A$8:A197,"&lt;="&amp;='Settings &amp; Rates'!$B$4))</f>
        <v/>
      </c>
      <c r="K197" s="6">
        <f>IFERROR(IF(I197=0,"",IF(E197="Car/Van",  (MIN(MAX(='Settings &amp; Rates'!$B$13-SUMIFS($I$8:I196,$E$8:E196,"Car/Van",$A$8:A196,"&gt;="&amp;='Settings &amp; Rates'!$B$3,$A$8:A196,"&lt;="&amp;='Settings &amp; Rates'!$B$4)),I197)*='Settings &amp; Rates'!$B$8  +MAX(I197-MAX(0,='Settings &amp; Rates'!$B$13-SUMIFS($I$8:I196,$E$8:E196,"Car/Van",$A$8:A196,"&gt;="&amp;='Settings &amp; Rates'!$B$3,$A$8:A196,"&lt;="&amp;='Settings &amp; Rates'!$B$4)),0)*='Settings &amp; Rates'!$B$9)/I197,IF(E197="Motorcycle",='Settings &amp; Rates'!$B$10,IF(E197="Bicycle",='Settings &amp; Rates'!$B$11,"")))),"")</f>
        <v/>
      </c>
      <c r="L197" s="6">
        <f>IF(E197="Car/Van",='Settings &amp; Rates'!$B$12*F197,0)</f>
        <v/>
      </c>
      <c r="M197" s="7">
        <f>IFERROR(IF(I197=0,"",IF(E197="Car/Van",  MIN(MAX(='Settings &amp; Rates'!$B$13-SUMIFS($I$8:I196,$E$8:E196,"Car/Van",$A$8:A196,"&gt;="&amp;='Settings &amp; Rates'!$B$3,$A$8:A196,"&lt;="&amp;='Settings &amp; Rates'!$B$4)),I197)*='Settings &amp; Rates'!$B$8 +MAX(I197-MAX(0,='Settings &amp; Rates'!$B$13-SUMIFS($I$8:I196,$E$8:E196,"Car/Van",$A$8:A196,"&gt;="&amp;='Settings &amp; Rates'!$B$3,$A$8:A196,"&lt;="&amp;='Settings &amp; Rates'!$B$4)),0)*='Settings &amp; Rates'!$B$9 +I197*F197*='Settings &amp; Rates'!$B$12,IF(E197="Motorcycle",I197*='Settings &amp; Rates'!$B$10,IF(E197="Bicycle",I197*='Settings &amp; Rates'!$B$11,0)))),"")</f>
        <v/>
      </c>
      <c r="N197" s="6" t="n"/>
    </row>
    <row r="198">
      <c r="A198" s="5" t="n"/>
      <c r="B198" s="6" t="n"/>
      <c r="C198" s="6" t="n"/>
      <c r="D198" s="6" t="n"/>
      <c r="E198" s="6" t="n"/>
      <c r="F198" s="6" t="n"/>
      <c r="G198" s="6" t="n"/>
      <c r="H198" s="6" t="n"/>
      <c r="I198" s="6" t="n"/>
      <c r="J198" s="6">
        <f>IF(E198&lt;&gt;"Car/Van","",SUMIFS($I$8:I198,$E$8:E198,"Car/Van",$A$8:A198,"&gt;="&amp;='Settings &amp; Rates'!$B$3,$A$8:A198,"&lt;="&amp;='Settings &amp; Rates'!$B$4))</f>
        <v/>
      </c>
      <c r="K198" s="6">
        <f>IFERROR(IF(I198=0,"",IF(E198="Car/Van",  (MIN(MAX(='Settings &amp; Rates'!$B$13-SUMIFS($I$8:I197,$E$8:E197,"Car/Van",$A$8:A197,"&gt;="&amp;='Settings &amp; Rates'!$B$3,$A$8:A197,"&lt;="&amp;='Settings &amp; Rates'!$B$4)),I198)*='Settings &amp; Rates'!$B$8  +MAX(I198-MAX(0,='Settings &amp; Rates'!$B$13-SUMIFS($I$8:I197,$E$8:E197,"Car/Van",$A$8:A197,"&gt;="&amp;='Settings &amp; Rates'!$B$3,$A$8:A197,"&lt;="&amp;='Settings &amp; Rates'!$B$4)),0)*='Settings &amp; Rates'!$B$9)/I198,IF(E198="Motorcycle",='Settings &amp; Rates'!$B$10,IF(E198="Bicycle",='Settings &amp; Rates'!$B$11,"")))),"")</f>
        <v/>
      </c>
      <c r="L198" s="6">
        <f>IF(E198="Car/Van",='Settings &amp; Rates'!$B$12*F198,0)</f>
        <v/>
      </c>
      <c r="M198" s="7">
        <f>IFERROR(IF(I198=0,"",IF(E198="Car/Van",  MIN(MAX(='Settings &amp; Rates'!$B$13-SUMIFS($I$8:I197,$E$8:E197,"Car/Van",$A$8:A197,"&gt;="&amp;='Settings &amp; Rates'!$B$3,$A$8:A197,"&lt;="&amp;='Settings &amp; Rates'!$B$4)),I198)*='Settings &amp; Rates'!$B$8 +MAX(I198-MAX(0,='Settings &amp; Rates'!$B$13-SUMIFS($I$8:I197,$E$8:E197,"Car/Van",$A$8:A197,"&gt;="&amp;='Settings &amp; Rates'!$B$3,$A$8:A197,"&lt;="&amp;='Settings &amp; Rates'!$B$4)),0)*='Settings &amp; Rates'!$B$9 +I198*F198*='Settings &amp; Rates'!$B$12,IF(E198="Motorcycle",I198*='Settings &amp; Rates'!$B$10,IF(E198="Bicycle",I198*='Settings &amp; Rates'!$B$11,0)))),"")</f>
        <v/>
      </c>
      <c r="N198" s="6" t="n"/>
    </row>
    <row r="199">
      <c r="A199" s="5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>
        <f>IF(E199&lt;&gt;"Car/Van","",SUMIFS($I$8:I199,$E$8:E199,"Car/Van",$A$8:A199,"&gt;="&amp;='Settings &amp; Rates'!$B$3,$A$8:A199,"&lt;="&amp;='Settings &amp; Rates'!$B$4))</f>
        <v/>
      </c>
      <c r="K199" s="6">
        <f>IFERROR(IF(I199=0,"",IF(E199="Car/Van",  (MIN(MAX(='Settings &amp; Rates'!$B$13-SUMIFS($I$8:I198,$E$8:E198,"Car/Van",$A$8:A198,"&gt;="&amp;='Settings &amp; Rates'!$B$3,$A$8:A198,"&lt;="&amp;='Settings &amp; Rates'!$B$4)),I199)*='Settings &amp; Rates'!$B$8  +MAX(I199-MAX(0,='Settings &amp; Rates'!$B$13-SUMIFS($I$8:I198,$E$8:E198,"Car/Van",$A$8:A198,"&gt;="&amp;='Settings &amp; Rates'!$B$3,$A$8:A198,"&lt;="&amp;='Settings &amp; Rates'!$B$4)),0)*='Settings &amp; Rates'!$B$9)/I199,IF(E199="Motorcycle",='Settings &amp; Rates'!$B$10,IF(E199="Bicycle",='Settings &amp; Rates'!$B$11,"")))),"")</f>
        <v/>
      </c>
      <c r="L199" s="6">
        <f>IF(E199="Car/Van",='Settings &amp; Rates'!$B$12*F199,0)</f>
        <v/>
      </c>
      <c r="M199" s="7">
        <f>IFERROR(IF(I199=0,"",IF(E199="Car/Van",  MIN(MAX(='Settings &amp; Rates'!$B$13-SUMIFS($I$8:I198,$E$8:E198,"Car/Van",$A$8:A198,"&gt;="&amp;='Settings &amp; Rates'!$B$3,$A$8:A198,"&lt;="&amp;='Settings &amp; Rates'!$B$4)),I199)*='Settings &amp; Rates'!$B$8 +MAX(I199-MAX(0,='Settings &amp; Rates'!$B$13-SUMIFS($I$8:I198,$E$8:E198,"Car/Van",$A$8:A198,"&gt;="&amp;='Settings &amp; Rates'!$B$3,$A$8:A198,"&lt;="&amp;='Settings &amp; Rates'!$B$4)),0)*='Settings &amp; Rates'!$B$9 +I199*F199*='Settings &amp; Rates'!$B$12,IF(E199="Motorcycle",I199*='Settings &amp; Rates'!$B$10,IF(E199="Bicycle",I199*='Settings &amp; Rates'!$B$11,0)))),"")</f>
        <v/>
      </c>
      <c r="N199" s="6" t="n"/>
    </row>
    <row r="200">
      <c r="A200" s="5" t="n"/>
      <c r="B200" s="6" t="n"/>
      <c r="C200" s="6" t="n"/>
      <c r="D200" s="6" t="n"/>
      <c r="E200" s="6" t="n"/>
      <c r="F200" s="6" t="n"/>
      <c r="G200" s="6" t="n"/>
      <c r="H200" s="6" t="n"/>
      <c r="I200" s="6" t="n"/>
      <c r="J200" s="6">
        <f>IF(E200&lt;&gt;"Car/Van","",SUMIFS($I$8:I200,$E$8:E200,"Car/Van",$A$8:A200,"&gt;="&amp;='Settings &amp; Rates'!$B$3,$A$8:A200,"&lt;="&amp;='Settings &amp; Rates'!$B$4))</f>
        <v/>
      </c>
      <c r="K200" s="6">
        <f>IFERROR(IF(I200=0,"",IF(E200="Car/Van",  (MIN(MAX(='Settings &amp; Rates'!$B$13-SUMIFS($I$8:I199,$E$8:E199,"Car/Van",$A$8:A199,"&gt;="&amp;='Settings &amp; Rates'!$B$3,$A$8:A199,"&lt;="&amp;='Settings &amp; Rates'!$B$4)),I200)*='Settings &amp; Rates'!$B$8  +MAX(I200-MAX(0,='Settings &amp; Rates'!$B$13-SUMIFS($I$8:I199,$E$8:E199,"Car/Van",$A$8:A199,"&gt;="&amp;='Settings &amp; Rates'!$B$3,$A$8:A199,"&lt;="&amp;='Settings &amp; Rates'!$B$4)),0)*='Settings &amp; Rates'!$B$9)/I200,IF(E200="Motorcycle",='Settings &amp; Rates'!$B$10,IF(E200="Bicycle",='Settings &amp; Rates'!$B$11,"")))),"")</f>
        <v/>
      </c>
      <c r="L200" s="6">
        <f>IF(E200="Car/Van",='Settings &amp; Rates'!$B$12*F200,0)</f>
        <v/>
      </c>
      <c r="M200" s="7">
        <f>IFERROR(IF(I200=0,"",IF(E200="Car/Van",  MIN(MAX(='Settings &amp; Rates'!$B$13-SUMIFS($I$8:I199,$E$8:E199,"Car/Van",$A$8:A199,"&gt;="&amp;='Settings &amp; Rates'!$B$3,$A$8:A199,"&lt;="&amp;='Settings &amp; Rates'!$B$4)),I200)*='Settings &amp; Rates'!$B$8 +MAX(I200-MAX(0,='Settings &amp; Rates'!$B$13-SUMIFS($I$8:I199,$E$8:E199,"Car/Van",$A$8:A199,"&gt;="&amp;='Settings &amp; Rates'!$B$3,$A$8:A199,"&lt;="&amp;='Settings &amp; Rates'!$B$4)),0)*='Settings &amp; Rates'!$B$9 +I200*F200*='Settings &amp; Rates'!$B$12,IF(E200="Motorcycle",I200*='Settings &amp; Rates'!$B$10,IF(E200="Bicycle",I200*='Settings &amp; Rates'!$B$11,0)))),"")</f>
        <v/>
      </c>
      <c r="N200" s="6" t="n"/>
    </row>
    <row r="201">
      <c r="A201" s="5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>
        <f>IF(E201&lt;&gt;"Car/Van","",SUMIFS($I$8:I201,$E$8:E201,"Car/Van",$A$8:A201,"&gt;="&amp;='Settings &amp; Rates'!$B$3,$A$8:A201,"&lt;="&amp;='Settings &amp; Rates'!$B$4))</f>
        <v/>
      </c>
      <c r="K201" s="6">
        <f>IFERROR(IF(I201=0,"",IF(E201="Car/Van",  (MIN(MAX(='Settings &amp; Rates'!$B$13-SUMIFS($I$8:I200,$E$8:E200,"Car/Van",$A$8:A200,"&gt;="&amp;='Settings &amp; Rates'!$B$3,$A$8:A200,"&lt;="&amp;='Settings &amp; Rates'!$B$4)),I201)*='Settings &amp; Rates'!$B$8  +MAX(I201-MAX(0,='Settings &amp; Rates'!$B$13-SUMIFS($I$8:I200,$E$8:E200,"Car/Van",$A$8:A200,"&gt;="&amp;='Settings &amp; Rates'!$B$3,$A$8:A200,"&lt;="&amp;='Settings &amp; Rates'!$B$4)),0)*='Settings &amp; Rates'!$B$9)/I201,IF(E201="Motorcycle",='Settings &amp; Rates'!$B$10,IF(E201="Bicycle",='Settings &amp; Rates'!$B$11,"")))),"")</f>
        <v/>
      </c>
      <c r="L201" s="6">
        <f>IF(E201="Car/Van",='Settings &amp; Rates'!$B$12*F201,0)</f>
        <v/>
      </c>
      <c r="M201" s="7">
        <f>IFERROR(IF(I201=0,"",IF(E201="Car/Van",  MIN(MAX(='Settings &amp; Rates'!$B$13-SUMIFS($I$8:I200,$E$8:E200,"Car/Van",$A$8:A200,"&gt;="&amp;='Settings &amp; Rates'!$B$3,$A$8:A200,"&lt;="&amp;='Settings &amp; Rates'!$B$4)),I201)*='Settings &amp; Rates'!$B$8 +MAX(I201-MAX(0,='Settings &amp; Rates'!$B$13-SUMIFS($I$8:I200,$E$8:E200,"Car/Van",$A$8:A200,"&gt;="&amp;='Settings &amp; Rates'!$B$3,$A$8:A200,"&lt;="&amp;='Settings &amp; Rates'!$B$4)),0)*='Settings &amp; Rates'!$B$9 +I201*F201*='Settings &amp; Rates'!$B$12,IF(E201="Motorcycle",I201*='Settings &amp; Rates'!$B$10,IF(E201="Bicycle",I201*='Settings &amp; Rates'!$B$11,0)))),"")</f>
        <v/>
      </c>
      <c r="N201" s="6" t="n"/>
    </row>
    <row r="202">
      <c r="A202" s="5" t="n"/>
      <c r="B202" s="6" t="n"/>
      <c r="C202" s="6" t="n"/>
      <c r="D202" s="6" t="n"/>
      <c r="E202" s="6" t="n"/>
      <c r="F202" s="6" t="n"/>
      <c r="G202" s="6" t="n"/>
      <c r="H202" s="6" t="n"/>
      <c r="I202" s="6" t="n"/>
      <c r="J202" s="6">
        <f>IF(E202&lt;&gt;"Car/Van","",SUMIFS($I$8:I202,$E$8:E202,"Car/Van",$A$8:A202,"&gt;="&amp;='Settings &amp; Rates'!$B$3,$A$8:A202,"&lt;="&amp;='Settings &amp; Rates'!$B$4))</f>
        <v/>
      </c>
      <c r="K202" s="6">
        <f>IFERROR(IF(I202=0,"",IF(E202="Car/Van",  (MIN(MAX(='Settings &amp; Rates'!$B$13-SUMIFS($I$8:I201,$E$8:E201,"Car/Van",$A$8:A201,"&gt;="&amp;='Settings &amp; Rates'!$B$3,$A$8:A201,"&lt;="&amp;='Settings &amp; Rates'!$B$4)),I202)*='Settings &amp; Rates'!$B$8  +MAX(I202-MAX(0,='Settings &amp; Rates'!$B$13-SUMIFS($I$8:I201,$E$8:E201,"Car/Van",$A$8:A201,"&gt;="&amp;='Settings &amp; Rates'!$B$3,$A$8:A201,"&lt;="&amp;='Settings &amp; Rates'!$B$4)),0)*='Settings &amp; Rates'!$B$9)/I202,IF(E202="Motorcycle",='Settings &amp; Rates'!$B$10,IF(E202="Bicycle",='Settings &amp; Rates'!$B$11,"")))),"")</f>
        <v/>
      </c>
      <c r="L202" s="6">
        <f>IF(E202="Car/Van",='Settings &amp; Rates'!$B$12*F202,0)</f>
        <v/>
      </c>
      <c r="M202" s="7">
        <f>IFERROR(IF(I202=0,"",IF(E202="Car/Van",  MIN(MAX(='Settings &amp; Rates'!$B$13-SUMIFS($I$8:I201,$E$8:E201,"Car/Van",$A$8:A201,"&gt;="&amp;='Settings &amp; Rates'!$B$3,$A$8:A201,"&lt;="&amp;='Settings &amp; Rates'!$B$4)),I202)*='Settings &amp; Rates'!$B$8 +MAX(I202-MAX(0,='Settings &amp; Rates'!$B$13-SUMIFS($I$8:I201,$E$8:E201,"Car/Van",$A$8:A201,"&gt;="&amp;='Settings &amp; Rates'!$B$3,$A$8:A201,"&lt;="&amp;='Settings &amp; Rates'!$B$4)),0)*='Settings &amp; Rates'!$B$9 +I202*F202*='Settings &amp; Rates'!$B$12,IF(E202="Motorcycle",I202*='Settings &amp; Rates'!$B$10,IF(E202="Bicycle",I202*='Settings &amp; Rates'!$B$11,0)))),"")</f>
        <v/>
      </c>
      <c r="N202" s="6" t="n"/>
    </row>
    <row r="203">
      <c r="A203" s="5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>
        <f>IF(E203&lt;&gt;"Car/Van","",SUMIFS($I$8:I203,$E$8:E203,"Car/Van",$A$8:A203,"&gt;="&amp;='Settings &amp; Rates'!$B$3,$A$8:A203,"&lt;="&amp;='Settings &amp; Rates'!$B$4))</f>
        <v/>
      </c>
      <c r="K203" s="6">
        <f>IFERROR(IF(I203=0,"",IF(E203="Car/Van",  (MIN(MAX(='Settings &amp; Rates'!$B$13-SUMIFS($I$8:I202,$E$8:E202,"Car/Van",$A$8:A202,"&gt;="&amp;='Settings &amp; Rates'!$B$3,$A$8:A202,"&lt;="&amp;='Settings &amp; Rates'!$B$4)),I203)*='Settings &amp; Rates'!$B$8  +MAX(I203-MAX(0,='Settings &amp; Rates'!$B$13-SUMIFS($I$8:I202,$E$8:E202,"Car/Van",$A$8:A202,"&gt;="&amp;='Settings &amp; Rates'!$B$3,$A$8:A202,"&lt;="&amp;='Settings &amp; Rates'!$B$4)),0)*='Settings &amp; Rates'!$B$9)/I203,IF(E203="Motorcycle",='Settings &amp; Rates'!$B$10,IF(E203="Bicycle",='Settings &amp; Rates'!$B$11,"")))),"")</f>
        <v/>
      </c>
      <c r="L203" s="6">
        <f>IF(E203="Car/Van",='Settings &amp; Rates'!$B$12*F203,0)</f>
        <v/>
      </c>
      <c r="M203" s="7">
        <f>IFERROR(IF(I203=0,"",IF(E203="Car/Van",  MIN(MAX(='Settings &amp; Rates'!$B$13-SUMIFS($I$8:I202,$E$8:E202,"Car/Van",$A$8:A202,"&gt;="&amp;='Settings &amp; Rates'!$B$3,$A$8:A202,"&lt;="&amp;='Settings &amp; Rates'!$B$4)),I203)*='Settings &amp; Rates'!$B$8 +MAX(I203-MAX(0,='Settings &amp; Rates'!$B$13-SUMIFS($I$8:I202,$E$8:E202,"Car/Van",$A$8:A202,"&gt;="&amp;='Settings &amp; Rates'!$B$3,$A$8:A202,"&lt;="&amp;='Settings &amp; Rates'!$B$4)),0)*='Settings &amp; Rates'!$B$9 +I203*F203*='Settings &amp; Rates'!$B$12,IF(E203="Motorcycle",I203*='Settings &amp; Rates'!$B$10,IF(E203="Bicycle",I203*='Settings &amp; Rates'!$B$11,0)))),"")</f>
        <v/>
      </c>
      <c r="N203" s="6" t="n"/>
    </row>
    <row r="204">
      <c r="A204" s="5" t="n"/>
      <c r="B204" s="6" t="n"/>
      <c r="C204" s="6" t="n"/>
      <c r="D204" s="6" t="n"/>
      <c r="E204" s="6" t="n"/>
      <c r="F204" s="6" t="n"/>
      <c r="G204" s="6" t="n"/>
      <c r="H204" s="6" t="n"/>
      <c r="I204" s="6" t="n"/>
      <c r="J204" s="6">
        <f>IF(E204&lt;&gt;"Car/Van","",SUMIFS($I$8:I204,$E$8:E204,"Car/Van",$A$8:A204,"&gt;="&amp;='Settings &amp; Rates'!$B$3,$A$8:A204,"&lt;="&amp;='Settings &amp; Rates'!$B$4))</f>
        <v/>
      </c>
      <c r="K204" s="6">
        <f>IFERROR(IF(I204=0,"",IF(E204="Car/Van",  (MIN(MAX(='Settings &amp; Rates'!$B$13-SUMIFS($I$8:I203,$E$8:E203,"Car/Van",$A$8:A203,"&gt;="&amp;='Settings &amp; Rates'!$B$3,$A$8:A203,"&lt;="&amp;='Settings &amp; Rates'!$B$4)),I204)*='Settings &amp; Rates'!$B$8  +MAX(I204-MAX(0,='Settings &amp; Rates'!$B$13-SUMIFS($I$8:I203,$E$8:E203,"Car/Van",$A$8:A203,"&gt;="&amp;='Settings &amp; Rates'!$B$3,$A$8:A203,"&lt;="&amp;='Settings &amp; Rates'!$B$4)),0)*='Settings &amp; Rates'!$B$9)/I204,IF(E204="Motorcycle",='Settings &amp; Rates'!$B$10,IF(E204="Bicycle",='Settings &amp; Rates'!$B$11,"")))),"")</f>
        <v/>
      </c>
      <c r="L204" s="6">
        <f>IF(E204="Car/Van",='Settings &amp; Rates'!$B$12*F204,0)</f>
        <v/>
      </c>
      <c r="M204" s="7">
        <f>IFERROR(IF(I204=0,"",IF(E204="Car/Van",  MIN(MAX(='Settings &amp; Rates'!$B$13-SUMIFS($I$8:I203,$E$8:E203,"Car/Van",$A$8:A203,"&gt;="&amp;='Settings &amp; Rates'!$B$3,$A$8:A203,"&lt;="&amp;='Settings &amp; Rates'!$B$4)),I204)*='Settings &amp; Rates'!$B$8 +MAX(I204-MAX(0,='Settings &amp; Rates'!$B$13-SUMIFS($I$8:I203,$E$8:E203,"Car/Van",$A$8:A203,"&gt;="&amp;='Settings &amp; Rates'!$B$3,$A$8:A203,"&lt;="&amp;='Settings &amp; Rates'!$B$4)),0)*='Settings &amp; Rates'!$B$9 +I204*F204*='Settings &amp; Rates'!$B$12,IF(E204="Motorcycle",I204*='Settings &amp; Rates'!$B$10,IF(E204="Bicycle",I204*='Settings &amp; Rates'!$B$11,0)))),"")</f>
        <v/>
      </c>
      <c r="N204" s="6" t="n"/>
    </row>
    <row r="205">
      <c r="A205" s="5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>
        <f>IF(E205&lt;&gt;"Car/Van","",SUMIFS($I$8:I205,$E$8:E205,"Car/Van",$A$8:A205,"&gt;="&amp;='Settings &amp; Rates'!$B$3,$A$8:A205,"&lt;="&amp;='Settings &amp; Rates'!$B$4))</f>
        <v/>
      </c>
      <c r="K205" s="6">
        <f>IFERROR(IF(I205=0,"",IF(E205="Car/Van",  (MIN(MAX(='Settings &amp; Rates'!$B$13-SUMIFS($I$8:I204,$E$8:E204,"Car/Van",$A$8:A204,"&gt;="&amp;='Settings &amp; Rates'!$B$3,$A$8:A204,"&lt;="&amp;='Settings &amp; Rates'!$B$4)),I205)*='Settings &amp; Rates'!$B$8  +MAX(I205-MAX(0,='Settings &amp; Rates'!$B$13-SUMIFS($I$8:I204,$E$8:E204,"Car/Van",$A$8:A204,"&gt;="&amp;='Settings &amp; Rates'!$B$3,$A$8:A204,"&lt;="&amp;='Settings &amp; Rates'!$B$4)),0)*='Settings &amp; Rates'!$B$9)/I205,IF(E205="Motorcycle",='Settings &amp; Rates'!$B$10,IF(E205="Bicycle",='Settings &amp; Rates'!$B$11,"")))),"")</f>
        <v/>
      </c>
      <c r="L205" s="6">
        <f>IF(E205="Car/Van",='Settings &amp; Rates'!$B$12*F205,0)</f>
        <v/>
      </c>
      <c r="M205" s="7">
        <f>IFERROR(IF(I205=0,"",IF(E205="Car/Van",  MIN(MAX(='Settings &amp; Rates'!$B$13-SUMIFS($I$8:I204,$E$8:E204,"Car/Van",$A$8:A204,"&gt;="&amp;='Settings &amp; Rates'!$B$3,$A$8:A204,"&lt;="&amp;='Settings &amp; Rates'!$B$4)),I205)*='Settings &amp; Rates'!$B$8 +MAX(I205-MAX(0,='Settings &amp; Rates'!$B$13-SUMIFS($I$8:I204,$E$8:E204,"Car/Van",$A$8:A204,"&gt;="&amp;='Settings &amp; Rates'!$B$3,$A$8:A204,"&lt;="&amp;='Settings &amp; Rates'!$B$4)),0)*='Settings &amp; Rates'!$B$9 +I205*F205*='Settings &amp; Rates'!$B$12,IF(E205="Motorcycle",I205*='Settings &amp; Rates'!$B$10,IF(E205="Bicycle",I205*='Settings &amp; Rates'!$B$11,0)))),"")</f>
        <v/>
      </c>
      <c r="N205" s="6" t="n"/>
    </row>
    <row r="206">
      <c r="A206" s="5" t="n"/>
      <c r="B206" s="6" t="n"/>
      <c r="C206" s="6" t="n"/>
      <c r="D206" s="6" t="n"/>
      <c r="E206" s="6" t="n"/>
      <c r="F206" s="6" t="n"/>
      <c r="G206" s="6" t="n"/>
      <c r="H206" s="6" t="n"/>
      <c r="I206" s="6" t="n"/>
      <c r="J206" s="6">
        <f>IF(E206&lt;&gt;"Car/Van","",SUMIFS($I$8:I206,$E$8:E206,"Car/Van",$A$8:A206,"&gt;="&amp;='Settings &amp; Rates'!$B$3,$A$8:A206,"&lt;="&amp;='Settings &amp; Rates'!$B$4))</f>
        <v/>
      </c>
      <c r="K206" s="6">
        <f>IFERROR(IF(I206=0,"",IF(E206="Car/Van",  (MIN(MAX(='Settings &amp; Rates'!$B$13-SUMIFS($I$8:I205,$E$8:E205,"Car/Van",$A$8:A205,"&gt;="&amp;='Settings &amp; Rates'!$B$3,$A$8:A205,"&lt;="&amp;='Settings &amp; Rates'!$B$4)),I206)*='Settings &amp; Rates'!$B$8  +MAX(I206-MAX(0,='Settings &amp; Rates'!$B$13-SUMIFS($I$8:I205,$E$8:E205,"Car/Van",$A$8:A205,"&gt;="&amp;='Settings &amp; Rates'!$B$3,$A$8:A205,"&lt;="&amp;='Settings &amp; Rates'!$B$4)),0)*='Settings &amp; Rates'!$B$9)/I206,IF(E206="Motorcycle",='Settings &amp; Rates'!$B$10,IF(E206="Bicycle",='Settings &amp; Rates'!$B$11,"")))),"")</f>
        <v/>
      </c>
      <c r="L206" s="6">
        <f>IF(E206="Car/Van",='Settings &amp; Rates'!$B$12*F206,0)</f>
        <v/>
      </c>
      <c r="M206" s="7">
        <f>IFERROR(IF(I206=0,"",IF(E206="Car/Van",  MIN(MAX(='Settings &amp; Rates'!$B$13-SUMIFS($I$8:I205,$E$8:E205,"Car/Van",$A$8:A205,"&gt;="&amp;='Settings &amp; Rates'!$B$3,$A$8:A205,"&lt;="&amp;='Settings &amp; Rates'!$B$4)),I206)*='Settings &amp; Rates'!$B$8 +MAX(I206-MAX(0,='Settings &amp; Rates'!$B$13-SUMIFS($I$8:I205,$E$8:E205,"Car/Van",$A$8:A205,"&gt;="&amp;='Settings &amp; Rates'!$B$3,$A$8:A205,"&lt;="&amp;='Settings &amp; Rates'!$B$4)),0)*='Settings &amp; Rates'!$B$9 +I206*F206*='Settings &amp; Rates'!$B$12,IF(E206="Motorcycle",I206*='Settings &amp; Rates'!$B$10,IF(E206="Bicycle",I206*='Settings &amp; Rates'!$B$11,0)))),"")</f>
        <v/>
      </c>
      <c r="N206" s="6" t="n"/>
    </row>
    <row r="207">
      <c r="A207" s="5" t="n"/>
      <c r="B207" s="6" t="n"/>
      <c r="C207" s="6" t="n"/>
      <c r="D207" s="6" t="n"/>
      <c r="E207" s="6" t="n"/>
      <c r="F207" s="6" t="n"/>
      <c r="G207" s="6" t="n"/>
      <c r="H207" s="6" t="n"/>
      <c r="I207" s="6" t="n"/>
      <c r="J207" s="6">
        <f>IF(E207&lt;&gt;"Car/Van","",SUMIFS($I$8:I207,$E$8:E207,"Car/Van",$A$8:A207,"&gt;="&amp;='Settings &amp; Rates'!$B$3,$A$8:A207,"&lt;="&amp;='Settings &amp; Rates'!$B$4))</f>
        <v/>
      </c>
      <c r="K207" s="6">
        <f>IFERROR(IF(I207=0,"",IF(E207="Car/Van",  (MIN(MAX(='Settings &amp; Rates'!$B$13-SUMIFS($I$8:I206,$E$8:E206,"Car/Van",$A$8:A206,"&gt;="&amp;='Settings &amp; Rates'!$B$3,$A$8:A206,"&lt;="&amp;='Settings &amp; Rates'!$B$4)),I207)*='Settings &amp; Rates'!$B$8  +MAX(I207-MAX(0,='Settings &amp; Rates'!$B$13-SUMIFS($I$8:I206,$E$8:E206,"Car/Van",$A$8:A206,"&gt;="&amp;='Settings &amp; Rates'!$B$3,$A$8:A206,"&lt;="&amp;='Settings &amp; Rates'!$B$4)),0)*='Settings &amp; Rates'!$B$9)/I207,IF(E207="Motorcycle",='Settings &amp; Rates'!$B$10,IF(E207="Bicycle",='Settings &amp; Rates'!$B$11,"")))),"")</f>
        <v/>
      </c>
      <c r="L207" s="6">
        <f>IF(E207="Car/Van",='Settings &amp; Rates'!$B$12*F207,0)</f>
        <v/>
      </c>
      <c r="M207" s="7">
        <f>IFERROR(IF(I207=0,"",IF(E207="Car/Van",  MIN(MAX(='Settings &amp; Rates'!$B$13-SUMIFS($I$8:I206,$E$8:E206,"Car/Van",$A$8:A206,"&gt;="&amp;='Settings &amp; Rates'!$B$3,$A$8:A206,"&lt;="&amp;='Settings &amp; Rates'!$B$4)),I207)*='Settings &amp; Rates'!$B$8 +MAX(I207-MAX(0,='Settings &amp; Rates'!$B$13-SUMIFS($I$8:I206,$E$8:E206,"Car/Van",$A$8:A206,"&gt;="&amp;='Settings &amp; Rates'!$B$3,$A$8:A206,"&lt;="&amp;='Settings &amp; Rates'!$B$4)),0)*='Settings &amp; Rates'!$B$9 +I207*F207*='Settings &amp; Rates'!$B$12,IF(E207="Motorcycle",I207*='Settings &amp; Rates'!$B$10,IF(E207="Bicycle",I207*='Settings &amp; Rates'!$B$11,0)))),"")</f>
        <v/>
      </c>
      <c r="N207" s="6" t="n"/>
    </row>
    <row r="208">
      <c r="A208" s="5" t="n"/>
      <c r="B208" s="6" t="n"/>
      <c r="C208" s="6" t="n"/>
      <c r="D208" s="6" t="n"/>
      <c r="E208" s="6" t="n"/>
      <c r="F208" s="6" t="n"/>
      <c r="G208" s="6" t="n"/>
      <c r="H208" s="6" t="n"/>
      <c r="I208" s="6" t="n"/>
      <c r="J208" s="6">
        <f>IF(E208&lt;&gt;"Car/Van","",SUMIFS($I$8:I208,$E$8:E208,"Car/Van",$A$8:A208,"&gt;="&amp;='Settings &amp; Rates'!$B$3,$A$8:A208,"&lt;="&amp;='Settings &amp; Rates'!$B$4))</f>
        <v/>
      </c>
      <c r="K208" s="6">
        <f>IFERROR(IF(I208=0,"",IF(E208="Car/Van",  (MIN(MAX(='Settings &amp; Rates'!$B$13-SUMIFS($I$8:I207,$E$8:E207,"Car/Van",$A$8:A207,"&gt;="&amp;='Settings &amp; Rates'!$B$3,$A$8:A207,"&lt;="&amp;='Settings &amp; Rates'!$B$4)),I208)*='Settings &amp; Rates'!$B$8  +MAX(I208-MAX(0,='Settings &amp; Rates'!$B$13-SUMIFS($I$8:I207,$E$8:E207,"Car/Van",$A$8:A207,"&gt;="&amp;='Settings &amp; Rates'!$B$3,$A$8:A207,"&lt;="&amp;='Settings &amp; Rates'!$B$4)),0)*='Settings &amp; Rates'!$B$9)/I208,IF(E208="Motorcycle",='Settings &amp; Rates'!$B$10,IF(E208="Bicycle",='Settings &amp; Rates'!$B$11,"")))),"")</f>
        <v/>
      </c>
      <c r="L208" s="6">
        <f>IF(E208="Car/Van",='Settings &amp; Rates'!$B$12*F208,0)</f>
        <v/>
      </c>
      <c r="M208" s="7">
        <f>IFERROR(IF(I208=0,"",IF(E208="Car/Van",  MIN(MAX(='Settings &amp; Rates'!$B$13-SUMIFS($I$8:I207,$E$8:E207,"Car/Van",$A$8:A207,"&gt;="&amp;='Settings &amp; Rates'!$B$3,$A$8:A207,"&lt;="&amp;='Settings &amp; Rates'!$B$4)),I208)*='Settings &amp; Rates'!$B$8 +MAX(I208-MAX(0,='Settings &amp; Rates'!$B$13-SUMIFS($I$8:I207,$E$8:E207,"Car/Van",$A$8:A207,"&gt;="&amp;='Settings &amp; Rates'!$B$3,$A$8:A207,"&lt;="&amp;='Settings &amp; Rates'!$B$4)),0)*='Settings &amp; Rates'!$B$9 +I208*F208*='Settings &amp; Rates'!$B$12,IF(E208="Motorcycle",I208*='Settings &amp; Rates'!$B$10,IF(E208="Bicycle",I208*='Settings &amp; Rates'!$B$11,0)))),"")</f>
        <v/>
      </c>
      <c r="N208" s="6" t="n"/>
    </row>
    <row r="209">
      <c r="A209" s="5" t="n"/>
      <c r="B209" s="6" t="n"/>
      <c r="C209" s="6" t="n"/>
      <c r="D209" s="6" t="n"/>
      <c r="E209" s="6" t="n"/>
      <c r="F209" s="6" t="n"/>
      <c r="G209" s="6" t="n"/>
      <c r="H209" s="6" t="n"/>
      <c r="I209" s="6" t="n"/>
      <c r="J209" s="6">
        <f>IF(E209&lt;&gt;"Car/Van","",SUMIFS($I$8:I209,$E$8:E209,"Car/Van",$A$8:A209,"&gt;="&amp;='Settings &amp; Rates'!$B$3,$A$8:A209,"&lt;="&amp;='Settings &amp; Rates'!$B$4))</f>
        <v/>
      </c>
      <c r="K209" s="6">
        <f>IFERROR(IF(I209=0,"",IF(E209="Car/Van",  (MIN(MAX(='Settings &amp; Rates'!$B$13-SUMIFS($I$8:I208,$E$8:E208,"Car/Van",$A$8:A208,"&gt;="&amp;='Settings &amp; Rates'!$B$3,$A$8:A208,"&lt;="&amp;='Settings &amp; Rates'!$B$4)),I209)*='Settings &amp; Rates'!$B$8  +MAX(I209-MAX(0,='Settings &amp; Rates'!$B$13-SUMIFS($I$8:I208,$E$8:E208,"Car/Van",$A$8:A208,"&gt;="&amp;='Settings &amp; Rates'!$B$3,$A$8:A208,"&lt;="&amp;='Settings &amp; Rates'!$B$4)),0)*='Settings &amp; Rates'!$B$9)/I209,IF(E209="Motorcycle",='Settings &amp; Rates'!$B$10,IF(E209="Bicycle",='Settings &amp; Rates'!$B$11,"")))),"")</f>
        <v/>
      </c>
      <c r="L209" s="6">
        <f>IF(E209="Car/Van",='Settings &amp; Rates'!$B$12*F209,0)</f>
        <v/>
      </c>
      <c r="M209" s="7">
        <f>IFERROR(IF(I209=0,"",IF(E209="Car/Van",  MIN(MAX(='Settings &amp; Rates'!$B$13-SUMIFS($I$8:I208,$E$8:E208,"Car/Van",$A$8:A208,"&gt;="&amp;='Settings &amp; Rates'!$B$3,$A$8:A208,"&lt;="&amp;='Settings &amp; Rates'!$B$4)),I209)*='Settings &amp; Rates'!$B$8 +MAX(I209-MAX(0,='Settings &amp; Rates'!$B$13-SUMIFS($I$8:I208,$E$8:E208,"Car/Van",$A$8:A208,"&gt;="&amp;='Settings &amp; Rates'!$B$3,$A$8:A208,"&lt;="&amp;='Settings &amp; Rates'!$B$4)),0)*='Settings &amp; Rates'!$B$9 +I209*F209*='Settings &amp; Rates'!$B$12,IF(E209="Motorcycle",I209*='Settings &amp; Rates'!$B$10,IF(E209="Bicycle",I209*='Settings &amp; Rates'!$B$11,0)))),"")</f>
        <v/>
      </c>
      <c r="N209" s="6" t="n"/>
    </row>
    <row r="210">
      <c r="A210" s="5" t="n"/>
      <c r="B210" s="6" t="n"/>
      <c r="C210" s="6" t="n"/>
      <c r="D210" s="6" t="n"/>
      <c r="E210" s="6" t="n"/>
      <c r="F210" s="6" t="n"/>
      <c r="G210" s="6" t="n"/>
      <c r="H210" s="6" t="n"/>
      <c r="I210" s="6" t="n"/>
      <c r="J210" s="6">
        <f>IF(E210&lt;&gt;"Car/Van","",SUMIFS($I$8:I210,$E$8:E210,"Car/Van",$A$8:A210,"&gt;="&amp;='Settings &amp; Rates'!$B$3,$A$8:A210,"&lt;="&amp;='Settings &amp; Rates'!$B$4))</f>
        <v/>
      </c>
      <c r="K210" s="6">
        <f>IFERROR(IF(I210=0,"",IF(E210="Car/Van",  (MIN(MAX(='Settings &amp; Rates'!$B$13-SUMIFS($I$8:I209,$E$8:E209,"Car/Van",$A$8:A209,"&gt;="&amp;='Settings &amp; Rates'!$B$3,$A$8:A209,"&lt;="&amp;='Settings &amp; Rates'!$B$4)),I210)*='Settings &amp; Rates'!$B$8  +MAX(I210-MAX(0,='Settings &amp; Rates'!$B$13-SUMIFS($I$8:I209,$E$8:E209,"Car/Van",$A$8:A209,"&gt;="&amp;='Settings &amp; Rates'!$B$3,$A$8:A209,"&lt;="&amp;='Settings &amp; Rates'!$B$4)),0)*='Settings &amp; Rates'!$B$9)/I210,IF(E210="Motorcycle",='Settings &amp; Rates'!$B$10,IF(E210="Bicycle",='Settings &amp; Rates'!$B$11,"")))),"")</f>
        <v/>
      </c>
      <c r="L210" s="6">
        <f>IF(E210="Car/Van",='Settings &amp; Rates'!$B$12*F210,0)</f>
        <v/>
      </c>
      <c r="M210" s="7">
        <f>IFERROR(IF(I210=0,"",IF(E210="Car/Van",  MIN(MAX(='Settings &amp; Rates'!$B$13-SUMIFS($I$8:I209,$E$8:E209,"Car/Van",$A$8:A209,"&gt;="&amp;='Settings &amp; Rates'!$B$3,$A$8:A209,"&lt;="&amp;='Settings &amp; Rates'!$B$4)),I210)*='Settings &amp; Rates'!$B$8 +MAX(I210-MAX(0,='Settings &amp; Rates'!$B$13-SUMIFS($I$8:I209,$E$8:E209,"Car/Van",$A$8:A209,"&gt;="&amp;='Settings &amp; Rates'!$B$3,$A$8:A209,"&lt;="&amp;='Settings &amp; Rates'!$B$4)),0)*='Settings &amp; Rates'!$B$9 +I210*F210*='Settings &amp; Rates'!$B$12,IF(E210="Motorcycle",I210*='Settings &amp; Rates'!$B$10,IF(E210="Bicycle",I210*='Settings &amp; Rates'!$B$11,0)))),"")</f>
        <v/>
      </c>
      <c r="N210" s="6" t="n"/>
    </row>
    <row r="211">
      <c r="A211" s="5" t="n"/>
      <c r="B211" s="6" t="n"/>
      <c r="C211" s="6" t="n"/>
      <c r="D211" s="6" t="n"/>
      <c r="E211" s="6" t="n"/>
      <c r="F211" s="6" t="n"/>
      <c r="G211" s="6" t="n"/>
      <c r="H211" s="6" t="n"/>
      <c r="I211" s="6" t="n"/>
      <c r="J211" s="6">
        <f>IF(E211&lt;&gt;"Car/Van","",SUMIFS($I$8:I211,$E$8:E211,"Car/Van",$A$8:A211,"&gt;="&amp;='Settings &amp; Rates'!$B$3,$A$8:A211,"&lt;="&amp;='Settings &amp; Rates'!$B$4))</f>
        <v/>
      </c>
      <c r="K211" s="6">
        <f>IFERROR(IF(I211=0,"",IF(E211="Car/Van",  (MIN(MAX(='Settings &amp; Rates'!$B$13-SUMIFS($I$8:I210,$E$8:E210,"Car/Van",$A$8:A210,"&gt;="&amp;='Settings &amp; Rates'!$B$3,$A$8:A210,"&lt;="&amp;='Settings &amp; Rates'!$B$4)),I211)*='Settings &amp; Rates'!$B$8  +MAX(I211-MAX(0,='Settings &amp; Rates'!$B$13-SUMIFS($I$8:I210,$E$8:E210,"Car/Van",$A$8:A210,"&gt;="&amp;='Settings &amp; Rates'!$B$3,$A$8:A210,"&lt;="&amp;='Settings &amp; Rates'!$B$4)),0)*='Settings &amp; Rates'!$B$9)/I211,IF(E211="Motorcycle",='Settings &amp; Rates'!$B$10,IF(E211="Bicycle",='Settings &amp; Rates'!$B$11,"")))),"")</f>
        <v/>
      </c>
      <c r="L211" s="6">
        <f>IF(E211="Car/Van",='Settings &amp; Rates'!$B$12*F211,0)</f>
        <v/>
      </c>
      <c r="M211" s="7">
        <f>IFERROR(IF(I211=0,"",IF(E211="Car/Van",  MIN(MAX(='Settings &amp; Rates'!$B$13-SUMIFS($I$8:I210,$E$8:E210,"Car/Van",$A$8:A210,"&gt;="&amp;='Settings &amp; Rates'!$B$3,$A$8:A210,"&lt;="&amp;='Settings &amp; Rates'!$B$4)),I211)*='Settings &amp; Rates'!$B$8 +MAX(I211-MAX(0,='Settings &amp; Rates'!$B$13-SUMIFS($I$8:I210,$E$8:E210,"Car/Van",$A$8:A210,"&gt;="&amp;='Settings &amp; Rates'!$B$3,$A$8:A210,"&lt;="&amp;='Settings &amp; Rates'!$B$4)),0)*='Settings &amp; Rates'!$B$9 +I211*F211*='Settings &amp; Rates'!$B$12,IF(E211="Motorcycle",I211*='Settings &amp; Rates'!$B$10,IF(E211="Bicycle",I211*='Settings &amp; Rates'!$B$11,0)))),"")</f>
        <v/>
      </c>
      <c r="N211" s="6" t="n"/>
    </row>
    <row r="212">
      <c r="A212" s="5" t="n"/>
      <c r="B212" s="6" t="n"/>
      <c r="C212" s="6" t="n"/>
      <c r="D212" s="6" t="n"/>
      <c r="E212" s="6" t="n"/>
      <c r="F212" s="6" t="n"/>
      <c r="G212" s="6" t="n"/>
      <c r="H212" s="6" t="n"/>
      <c r="I212" s="6" t="n"/>
      <c r="J212" s="6">
        <f>IF(E212&lt;&gt;"Car/Van","",SUMIFS($I$8:I212,$E$8:E212,"Car/Van",$A$8:A212,"&gt;="&amp;='Settings &amp; Rates'!$B$3,$A$8:A212,"&lt;="&amp;='Settings &amp; Rates'!$B$4))</f>
        <v/>
      </c>
      <c r="K212" s="6">
        <f>IFERROR(IF(I212=0,"",IF(E212="Car/Van",  (MIN(MAX(='Settings &amp; Rates'!$B$13-SUMIFS($I$8:I211,$E$8:E211,"Car/Van",$A$8:A211,"&gt;="&amp;='Settings &amp; Rates'!$B$3,$A$8:A211,"&lt;="&amp;='Settings &amp; Rates'!$B$4)),I212)*='Settings &amp; Rates'!$B$8  +MAX(I212-MAX(0,='Settings &amp; Rates'!$B$13-SUMIFS($I$8:I211,$E$8:E211,"Car/Van",$A$8:A211,"&gt;="&amp;='Settings &amp; Rates'!$B$3,$A$8:A211,"&lt;="&amp;='Settings &amp; Rates'!$B$4)),0)*='Settings &amp; Rates'!$B$9)/I212,IF(E212="Motorcycle",='Settings &amp; Rates'!$B$10,IF(E212="Bicycle",='Settings &amp; Rates'!$B$11,"")))),"")</f>
        <v/>
      </c>
      <c r="L212" s="6">
        <f>IF(E212="Car/Van",='Settings &amp; Rates'!$B$12*F212,0)</f>
        <v/>
      </c>
      <c r="M212" s="7">
        <f>IFERROR(IF(I212=0,"",IF(E212="Car/Van",  MIN(MAX(='Settings &amp; Rates'!$B$13-SUMIFS($I$8:I211,$E$8:E211,"Car/Van",$A$8:A211,"&gt;="&amp;='Settings &amp; Rates'!$B$3,$A$8:A211,"&lt;="&amp;='Settings &amp; Rates'!$B$4)),I212)*='Settings &amp; Rates'!$B$8 +MAX(I212-MAX(0,='Settings &amp; Rates'!$B$13-SUMIFS($I$8:I211,$E$8:E211,"Car/Van",$A$8:A211,"&gt;="&amp;='Settings &amp; Rates'!$B$3,$A$8:A211,"&lt;="&amp;='Settings &amp; Rates'!$B$4)),0)*='Settings &amp; Rates'!$B$9 +I212*F212*='Settings &amp; Rates'!$B$12,IF(E212="Motorcycle",I212*='Settings &amp; Rates'!$B$10,IF(E212="Bicycle",I212*='Settings &amp; Rates'!$B$11,0)))),"")</f>
        <v/>
      </c>
      <c r="N212" s="6" t="n"/>
    </row>
    <row r="213">
      <c r="A213" s="5" t="n"/>
      <c r="B213" s="6" t="n"/>
      <c r="C213" s="6" t="n"/>
      <c r="D213" s="6" t="n"/>
      <c r="E213" s="6" t="n"/>
      <c r="F213" s="6" t="n"/>
      <c r="G213" s="6" t="n"/>
      <c r="H213" s="6" t="n"/>
      <c r="I213" s="6" t="n"/>
      <c r="J213" s="6">
        <f>IF(E213&lt;&gt;"Car/Van","",SUMIFS($I$8:I213,$E$8:E213,"Car/Van",$A$8:A213,"&gt;="&amp;='Settings &amp; Rates'!$B$3,$A$8:A213,"&lt;="&amp;='Settings &amp; Rates'!$B$4))</f>
        <v/>
      </c>
      <c r="K213" s="6">
        <f>IFERROR(IF(I213=0,"",IF(E213="Car/Van",  (MIN(MAX(='Settings &amp; Rates'!$B$13-SUMIFS($I$8:I212,$E$8:E212,"Car/Van",$A$8:A212,"&gt;="&amp;='Settings &amp; Rates'!$B$3,$A$8:A212,"&lt;="&amp;='Settings &amp; Rates'!$B$4)),I213)*='Settings &amp; Rates'!$B$8  +MAX(I213-MAX(0,='Settings &amp; Rates'!$B$13-SUMIFS($I$8:I212,$E$8:E212,"Car/Van",$A$8:A212,"&gt;="&amp;='Settings &amp; Rates'!$B$3,$A$8:A212,"&lt;="&amp;='Settings &amp; Rates'!$B$4)),0)*='Settings &amp; Rates'!$B$9)/I213,IF(E213="Motorcycle",='Settings &amp; Rates'!$B$10,IF(E213="Bicycle",='Settings &amp; Rates'!$B$11,"")))),"")</f>
        <v/>
      </c>
      <c r="L213" s="6">
        <f>IF(E213="Car/Van",='Settings &amp; Rates'!$B$12*F213,0)</f>
        <v/>
      </c>
      <c r="M213" s="7">
        <f>IFERROR(IF(I213=0,"",IF(E213="Car/Van",  MIN(MAX(='Settings &amp; Rates'!$B$13-SUMIFS($I$8:I212,$E$8:E212,"Car/Van",$A$8:A212,"&gt;="&amp;='Settings &amp; Rates'!$B$3,$A$8:A212,"&lt;="&amp;='Settings &amp; Rates'!$B$4)),I213)*='Settings &amp; Rates'!$B$8 +MAX(I213-MAX(0,='Settings &amp; Rates'!$B$13-SUMIFS($I$8:I212,$E$8:E212,"Car/Van",$A$8:A212,"&gt;="&amp;='Settings &amp; Rates'!$B$3,$A$8:A212,"&lt;="&amp;='Settings &amp; Rates'!$B$4)),0)*='Settings &amp; Rates'!$B$9 +I213*F213*='Settings &amp; Rates'!$B$12,IF(E213="Motorcycle",I213*='Settings &amp; Rates'!$B$10,IF(E213="Bicycle",I213*='Settings &amp; Rates'!$B$11,0)))),"")</f>
        <v/>
      </c>
      <c r="N213" s="6" t="n"/>
    </row>
    <row r="214">
      <c r="A214" s="5" t="n"/>
      <c r="B214" s="6" t="n"/>
      <c r="C214" s="6" t="n"/>
      <c r="D214" s="6" t="n"/>
      <c r="E214" s="6" t="n"/>
      <c r="F214" s="6" t="n"/>
      <c r="G214" s="6" t="n"/>
      <c r="H214" s="6" t="n"/>
      <c r="I214" s="6" t="n"/>
      <c r="J214" s="6">
        <f>IF(E214&lt;&gt;"Car/Van","",SUMIFS($I$8:I214,$E$8:E214,"Car/Van",$A$8:A214,"&gt;="&amp;='Settings &amp; Rates'!$B$3,$A$8:A214,"&lt;="&amp;='Settings &amp; Rates'!$B$4))</f>
        <v/>
      </c>
      <c r="K214" s="6">
        <f>IFERROR(IF(I214=0,"",IF(E214="Car/Van",  (MIN(MAX(='Settings &amp; Rates'!$B$13-SUMIFS($I$8:I213,$E$8:E213,"Car/Van",$A$8:A213,"&gt;="&amp;='Settings &amp; Rates'!$B$3,$A$8:A213,"&lt;="&amp;='Settings &amp; Rates'!$B$4)),I214)*='Settings &amp; Rates'!$B$8  +MAX(I214-MAX(0,='Settings &amp; Rates'!$B$13-SUMIFS($I$8:I213,$E$8:E213,"Car/Van",$A$8:A213,"&gt;="&amp;='Settings &amp; Rates'!$B$3,$A$8:A213,"&lt;="&amp;='Settings &amp; Rates'!$B$4)),0)*='Settings &amp; Rates'!$B$9)/I214,IF(E214="Motorcycle",='Settings &amp; Rates'!$B$10,IF(E214="Bicycle",='Settings &amp; Rates'!$B$11,"")))),"")</f>
        <v/>
      </c>
      <c r="L214" s="6">
        <f>IF(E214="Car/Van",='Settings &amp; Rates'!$B$12*F214,0)</f>
        <v/>
      </c>
      <c r="M214" s="7">
        <f>IFERROR(IF(I214=0,"",IF(E214="Car/Van",  MIN(MAX(='Settings &amp; Rates'!$B$13-SUMIFS($I$8:I213,$E$8:E213,"Car/Van",$A$8:A213,"&gt;="&amp;='Settings &amp; Rates'!$B$3,$A$8:A213,"&lt;="&amp;='Settings &amp; Rates'!$B$4)),I214)*='Settings &amp; Rates'!$B$8 +MAX(I214-MAX(0,='Settings &amp; Rates'!$B$13-SUMIFS($I$8:I213,$E$8:E213,"Car/Van",$A$8:A213,"&gt;="&amp;='Settings &amp; Rates'!$B$3,$A$8:A213,"&lt;="&amp;='Settings &amp; Rates'!$B$4)),0)*='Settings &amp; Rates'!$B$9 +I214*F214*='Settings &amp; Rates'!$B$12,IF(E214="Motorcycle",I214*='Settings &amp; Rates'!$B$10,IF(E214="Bicycle",I214*='Settings &amp; Rates'!$B$11,0)))),"")</f>
        <v/>
      </c>
      <c r="N214" s="6" t="n"/>
    </row>
    <row r="215">
      <c r="A215" s="5" t="n"/>
      <c r="B215" s="6" t="n"/>
      <c r="C215" s="6" t="n"/>
      <c r="D215" s="6" t="n"/>
      <c r="E215" s="6" t="n"/>
      <c r="F215" s="6" t="n"/>
      <c r="G215" s="6" t="n"/>
      <c r="H215" s="6" t="n"/>
      <c r="I215" s="6" t="n"/>
      <c r="J215" s="6">
        <f>IF(E215&lt;&gt;"Car/Van","",SUMIFS($I$8:I215,$E$8:E215,"Car/Van",$A$8:A215,"&gt;="&amp;='Settings &amp; Rates'!$B$3,$A$8:A215,"&lt;="&amp;='Settings &amp; Rates'!$B$4))</f>
        <v/>
      </c>
      <c r="K215" s="6">
        <f>IFERROR(IF(I215=0,"",IF(E215="Car/Van",  (MIN(MAX(='Settings &amp; Rates'!$B$13-SUMIFS($I$8:I214,$E$8:E214,"Car/Van",$A$8:A214,"&gt;="&amp;='Settings &amp; Rates'!$B$3,$A$8:A214,"&lt;="&amp;='Settings &amp; Rates'!$B$4)),I215)*='Settings &amp; Rates'!$B$8  +MAX(I215-MAX(0,='Settings &amp; Rates'!$B$13-SUMIFS($I$8:I214,$E$8:E214,"Car/Van",$A$8:A214,"&gt;="&amp;='Settings &amp; Rates'!$B$3,$A$8:A214,"&lt;="&amp;='Settings &amp; Rates'!$B$4)),0)*='Settings &amp; Rates'!$B$9)/I215,IF(E215="Motorcycle",='Settings &amp; Rates'!$B$10,IF(E215="Bicycle",='Settings &amp; Rates'!$B$11,"")))),"")</f>
        <v/>
      </c>
      <c r="L215" s="6">
        <f>IF(E215="Car/Van",='Settings &amp; Rates'!$B$12*F215,0)</f>
        <v/>
      </c>
      <c r="M215" s="7">
        <f>IFERROR(IF(I215=0,"",IF(E215="Car/Van",  MIN(MAX(='Settings &amp; Rates'!$B$13-SUMIFS($I$8:I214,$E$8:E214,"Car/Van",$A$8:A214,"&gt;="&amp;='Settings &amp; Rates'!$B$3,$A$8:A214,"&lt;="&amp;='Settings &amp; Rates'!$B$4)),I215)*='Settings &amp; Rates'!$B$8 +MAX(I215-MAX(0,='Settings &amp; Rates'!$B$13-SUMIFS($I$8:I214,$E$8:E214,"Car/Van",$A$8:A214,"&gt;="&amp;='Settings &amp; Rates'!$B$3,$A$8:A214,"&lt;="&amp;='Settings &amp; Rates'!$B$4)),0)*='Settings &amp; Rates'!$B$9 +I215*F215*='Settings &amp; Rates'!$B$12,IF(E215="Motorcycle",I215*='Settings &amp; Rates'!$B$10,IF(E215="Bicycle",I215*='Settings &amp; Rates'!$B$11,0)))),"")</f>
        <v/>
      </c>
      <c r="N215" s="6" t="n"/>
    </row>
    <row r="216">
      <c r="A216" s="5" t="n"/>
      <c r="B216" s="6" t="n"/>
      <c r="C216" s="6" t="n"/>
      <c r="D216" s="6" t="n"/>
      <c r="E216" s="6" t="n"/>
      <c r="F216" s="6" t="n"/>
      <c r="G216" s="6" t="n"/>
      <c r="H216" s="6" t="n"/>
      <c r="I216" s="6" t="n"/>
      <c r="J216" s="6">
        <f>IF(E216&lt;&gt;"Car/Van","",SUMIFS($I$8:I216,$E$8:E216,"Car/Van",$A$8:A216,"&gt;="&amp;='Settings &amp; Rates'!$B$3,$A$8:A216,"&lt;="&amp;='Settings &amp; Rates'!$B$4))</f>
        <v/>
      </c>
      <c r="K216" s="6">
        <f>IFERROR(IF(I216=0,"",IF(E216="Car/Van",  (MIN(MAX(='Settings &amp; Rates'!$B$13-SUMIFS($I$8:I215,$E$8:E215,"Car/Van",$A$8:A215,"&gt;="&amp;='Settings &amp; Rates'!$B$3,$A$8:A215,"&lt;="&amp;='Settings &amp; Rates'!$B$4)),I216)*='Settings &amp; Rates'!$B$8  +MAX(I216-MAX(0,='Settings &amp; Rates'!$B$13-SUMIFS($I$8:I215,$E$8:E215,"Car/Van",$A$8:A215,"&gt;="&amp;='Settings &amp; Rates'!$B$3,$A$8:A215,"&lt;="&amp;='Settings &amp; Rates'!$B$4)),0)*='Settings &amp; Rates'!$B$9)/I216,IF(E216="Motorcycle",='Settings &amp; Rates'!$B$10,IF(E216="Bicycle",='Settings &amp; Rates'!$B$11,"")))),"")</f>
        <v/>
      </c>
      <c r="L216" s="6">
        <f>IF(E216="Car/Van",='Settings &amp; Rates'!$B$12*F216,0)</f>
        <v/>
      </c>
      <c r="M216" s="7">
        <f>IFERROR(IF(I216=0,"",IF(E216="Car/Van",  MIN(MAX(='Settings &amp; Rates'!$B$13-SUMIFS($I$8:I215,$E$8:E215,"Car/Van",$A$8:A215,"&gt;="&amp;='Settings &amp; Rates'!$B$3,$A$8:A215,"&lt;="&amp;='Settings &amp; Rates'!$B$4)),I216)*='Settings &amp; Rates'!$B$8 +MAX(I216-MAX(0,='Settings &amp; Rates'!$B$13-SUMIFS($I$8:I215,$E$8:E215,"Car/Van",$A$8:A215,"&gt;="&amp;='Settings &amp; Rates'!$B$3,$A$8:A215,"&lt;="&amp;='Settings &amp; Rates'!$B$4)),0)*='Settings &amp; Rates'!$B$9 +I216*F216*='Settings &amp; Rates'!$B$12,IF(E216="Motorcycle",I216*='Settings &amp; Rates'!$B$10,IF(E216="Bicycle",I216*='Settings &amp; Rates'!$B$11,0)))),"")</f>
        <v/>
      </c>
      <c r="N216" s="6" t="n"/>
    </row>
    <row r="217">
      <c r="A217" s="5" t="n"/>
      <c r="B217" s="6" t="n"/>
      <c r="C217" s="6" t="n"/>
      <c r="D217" s="6" t="n"/>
      <c r="E217" s="6" t="n"/>
      <c r="F217" s="6" t="n"/>
      <c r="G217" s="6" t="n"/>
      <c r="H217" s="6" t="n"/>
      <c r="I217" s="6" t="n"/>
      <c r="J217" s="6">
        <f>IF(E217&lt;&gt;"Car/Van","",SUMIFS($I$8:I217,$E$8:E217,"Car/Van",$A$8:A217,"&gt;="&amp;='Settings &amp; Rates'!$B$3,$A$8:A217,"&lt;="&amp;='Settings &amp; Rates'!$B$4))</f>
        <v/>
      </c>
      <c r="K217" s="6">
        <f>IFERROR(IF(I217=0,"",IF(E217="Car/Van",  (MIN(MAX(='Settings &amp; Rates'!$B$13-SUMIFS($I$8:I216,$E$8:E216,"Car/Van",$A$8:A216,"&gt;="&amp;='Settings &amp; Rates'!$B$3,$A$8:A216,"&lt;="&amp;='Settings &amp; Rates'!$B$4)),I217)*='Settings &amp; Rates'!$B$8  +MAX(I217-MAX(0,='Settings &amp; Rates'!$B$13-SUMIFS($I$8:I216,$E$8:E216,"Car/Van",$A$8:A216,"&gt;="&amp;='Settings &amp; Rates'!$B$3,$A$8:A216,"&lt;="&amp;='Settings &amp; Rates'!$B$4)),0)*='Settings &amp; Rates'!$B$9)/I217,IF(E217="Motorcycle",='Settings &amp; Rates'!$B$10,IF(E217="Bicycle",='Settings &amp; Rates'!$B$11,"")))),"")</f>
        <v/>
      </c>
      <c r="L217" s="6">
        <f>IF(E217="Car/Van",='Settings &amp; Rates'!$B$12*F217,0)</f>
        <v/>
      </c>
      <c r="M217" s="7">
        <f>IFERROR(IF(I217=0,"",IF(E217="Car/Van",  MIN(MAX(='Settings &amp; Rates'!$B$13-SUMIFS($I$8:I216,$E$8:E216,"Car/Van",$A$8:A216,"&gt;="&amp;='Settings &amp; Rates'!$B$3,$A$8:A216,"&lt;="&amp;='Settings &amp; Rates'!$B$4)),I217)*='Settings &amp; Rates'!$B$8 +MAX(I217-MAX(0,='Settings &amp; Rates'!$B$13-SUMIFS($I$8:I216,$E$8:E216,"Car/Van",$A$8:A216,"&gt;="&amp;='Settings &amp; Rates'!$B$3,$A$8:A216,"&lt;="&amp;='Settings &amp; Rates'!$B$4)),0)*='Settings &amp; Rates'!$B$9 +I217*F217*='Settings &amp; Rates'!$B$12,IF(E217="Motorcycle",I217*='Settings &amp; Rates'!$B$10,IF(E217="Bicycle",I217*='Settings &amp; Rates'!$B$11,0)))),"")</f>
        <v/>
      </c>
      <c r="N217" s="6" t="n"/>
    </row>
    <row r="218">
      <c r="A218" s="5" t="n"/>
      <c r="B218" s="6" t="n"/>
      <c r="C218" s="6" t="n"/>
      <c r="D218" s="6" t="n"/>
      <c r="E218" s="6" t="n"/>
      <c r="F218" s="6" t="n"/>
      <c r="G218" s="6" t="n"/>
      <c r="H218" s="6" t="n"/>
      <c r="I218" s="6" t="n"/>
      <c r="J218" s="6">
        <f>IF(E218&lt;&gt;"Car/Van","",SUMIFS($I$8:I218,$E$8:E218,"Car/Van",$A$8:A218,"&gt;="&amp;='Settings &amp; Rates'!$B$3,$A$8:A218,"&lt;="&amp;='Settings &amp; Rates'!$B$4))</f>
        <v/>
      </c>
      <c r="K218" s="6">
        <f>IFERROR(IF(I218=0,"",IF(E218="Car/Van",  (MIN(MAX(='Settings &amp; Rates'!$B$13-SUMIFS($I$8:I217,$E$8:E217,"Car/Van",$A$8:A217,"&gt;="&amp;='Settings &amp; Rates'!$B$3,$A$8:A217,"&lt;="&amp;='Settings &amp; Rates'!$B$4)),I218)*='Settings &amp; Rates'!$B$8  +MAX(I218-MAX(0,='Settings &amp; Rates'!$B$13-SUMIFS($I$8:I217,$E$8:E217,"Car/Van",$A$8:A217,"&gt;="&amp;='Settings &amp; Rates'!$B$3,$A$8:A217,"&lt;="&amp;='Settings &amp; Rates'!$B$4)),0)*='Settings &amp; Rates'!$B$9)/I218,IF(E218="Motorcycle",='Settings &amp; Rates'!$B$10,IF(E218="Bicycle",='Settings &amp; Rates'!$B$11,"")))),"")</f>
        <v/>
      </c>
      <c r="L218" s="6">
        <f>IF(E218="Car/Van",='Settings &amp; Rates'!$B$12*F218,0)</f>
        <v/>
      </c>
      <c r="M218" s="7">
        <f>IFERROR(IF(I218=0,"",IF(E218="Car/Van",  MIN(MAX(='Settings &amp; Rates'!$B$13-SUMIFS($I$8:I217,$E$8:E217,"Car/Van",$A$8:A217,"&gt;="&amp;='Settings &amp; Rates'!$B$3,$A$8:A217,"&lt;="&amp;='Settings &amp; Rates'!$B$4)),I218)*='Settings &amp; Rates'!$B$8 +MAX(I218-MAX(0,='Settings &amp; Rates'!$B$13-SUMIFS($I$8:I217,$E$8:E217,"Car/Van",$A$8:A217,"&gt;="&amp;='Settings &amp; Rates'!$B$3,$A$8:A217,"&lt;="&amp;='Settings &amp; Rates'!$B$4)),0)*='Settings &amp; Rates'!$B$9 +I218*F218*='Settings &amp; Rates'!$B$12,IF(E218="Motorcycle",I218*='Settings &amp; Rates'!$B$10,IF(E218="Bicycle",I218*='Settings &amp; Rates'!$B$11,0)))),"")</f>
        <v/>
      </c>
      <c r="N218" s="6" t="n"/>
    </row>
    <row r="219">
      <c r="A219" s="5" t="n"/>
      <c r="B219" s="6" t="n"/>
      <c r="C219" s="6" t="n"/>
      <c r="D219" s="6" t="n"/>
      <c r="E219" s="6" t="n"/>
      <c r="F219" s="6" t="n"/>
      <c r="G219" s="6" t="n"/>
      <c r="H219" s="6" t="n"/>
      <c r="I219" s="6" t="n"/>
      <c r="J219" s="6">
        <f>IF(E219&lt;&gt;"Car/Van","",SUMIFS($I$8:I219,$E$8:E219,"Car/Van",$A$8:A219,"&gt;="&amp;='Settings &amp; Rates'!$B$3,$A$8:A219,"&lt;="&amp;='Settings &amp; Rates'!$B$4))</f>
        <v/>
      </c>
      <c r="K219" s="6">
        <f>IFERROR(IF(I219=0,"",IF(E219="Car/Van",  (MIN(MAX(='Settings &amp; Rates'!$B$13-SUMIFS($I$8:I218,$E$8:E218,"Car/Van",$A$8:A218,"&gt;="&amp;='Settings &amp; Rates'!$B$3,$A$8:A218,"&lt;="&amp;='Settings &amp; Rates'!$B$4)),I219)*='Settings &amp; Rates'!$B$8  +MAX(I219-MAX(0,='Settings &amp; Rates'!$B$13-SUMIFS($I$8:I218,$E$8:E218,"Car/Van",$A$8:A218,"&gt;="&amp;='Settings &amp; Rates'!$B$3,$A$8:A218,"&lt;="&amp;='Settings &amp; Rates'!$B$4)),0)*='Settings &amp; Rates'!$B$9)/I219,IF(E219="Motorcycle",='Settings &amp; Rates'!$B$10,IF(E219="Bicycle",='Settings &amp; Rates'!$B$11,"")))),"")</f>
        <v/>
      </c>
      <c r="L219" s="6">
        <f>IF(E219="Car/Van",='Settings &amp; Rates'!$B$12*F219,0)</f>
        <v/>
      </c>
      <c r="M219" s="7">
        <f>IFERROR(IF(I219=0,"",IF(E219="Car/Van",  MIN(MAX(='Settings &amp; Rates'!$B$13-SUMIFS($I$8:I218,$E$8:E218,"Car/Van",$A$8:A218,"&gt;="&amp;='Settings &amp; Rates'!$B$3,$A$8:A218,"&lt;="&amp;='Settings &amp; Rates'!$B$4)),I219)*='Settings &amp; Rates'!$B$8 +MAX(I219-MAX(0,='Settings &amp; Rates'!$B$13-SUMIFS($I$8:I218,$E$8:E218,"Car/Van",$A$8:A218,"&gt;="&amp;='Settings &amp; Rates'!$B$3,$A$8:A218,"&lt;="&amp;='Settings &amp; Rates'!$B$4)),0)*='Settings &amp; Rates'!$B$9 +I219*F219*='Settings &amp; Rates'!$B$12,IF(E219="Motorcycle",I219*='Settings &amp; Rates'!$B$10,IF(E219="Bicycle",I219*='Settings &amp; Rates'!$B$11,0)))),"")</f>
        <v/>
      </c>
      <c r="N219" s="6" t="n"/>
    </row>
    <row r="220">
      <c r="A220" s="5" t="n"/>
      <c r="B220" s="6" t="n"/>
      <c r="C220" s="6" t="n"/>
      <c r="D220" s="6" t="n"/>
      <c r="E220" s="6" t="n"/>
      <c r="F220" s="6" t="n"/>
      <c r="G220" s="6" t="n"/>
      <c r="H220" s="6" t="n"/>
      <c r="I220" s="6" t="n"/>
      <c r="J220" s="6">
        <f>IF(E220&lt;&gt;"Car/Van","",SUMIFS($I$8:I220,$E$8:E220,"Car/Van",$A$8:A220,"&gt;="&amp;='Settings &amp; Rates'!$B$3,$A$8:A220,"&lt;="&amp;='Settings &amp; Rates'!$B$4))</f>
        <v/>
      </c>
      <c r="K220" s="6">
        <f>IFERROR(IF(I220=0,"",IF(E220="Car/Van",  (MIN(MAX(='Settings &amp; Rates'!$B$13-SUMIFS($I$8:I219,$E$8:E219,"Car/Van",$A$8:A219,"&gt;="&amp;='Settings &amp; Rates'!$B$3,$A$8:A219,"&lt;="&amp;='Settings &amp; Rates'!$B$4)),I220)*='Settings &amp; Rates'!$B$8  +MAX(I220-MAX(0,='Settings &amp; Rates'!$B$13-SUMIFS($I$8:I219,$E$8:E219,"Car/Van",$A$8:A219,"&gt;="&amp;='Settings &amp; Rates'!$B$3,$A$8:A219,"&lt;="&amp;='Settings &amp; Rates'!$B$4)),0)*='Settings &amp; Rates'!$B$9)/I220,IF(E220="Motorcycle",='Settings &amp; Rates'!$B$10,IF(E220="Bicycle",='Settings &amp; Rates'!$B$11,"")))),"")</f>
        <v/>
      </c>
      <c r="L220" s="6">
        <f>IF(E220="Car/Van",='Settings &amp; Rates'!$B$12*F220,0)</f>
        <v/>
      </c>
      <c r="M220" s="7">
        <f>IFERROR(IF(I220=0,"",IF(E220="Car/Van",  MIN(MAX(='Settings &amp; Rates'!$B$13-SUMIFS($I$8:I219,$E$8:E219,"Car/Van",$A$8:A219,"&gt;="&amp;='Settings &amp; Rates'!$B$3,$A$8:A219,"&lt;="&amp;='Settings &amp; Rates'!$B$4)),I220)*='Settings &amp; Rates'!$B$8 +MAX(I220-MAX(0,='Settings &amp; Rates'!$B$13-SUMIFS($I$8:I219,$E$8:E219,"Car/Van",$A$8:A219,"&gt;="&amp;='Settings &amp; Rates'!$B$3,$A$8:A219,"&lt;="&amp;='Settings &amp; Rates'!$B$4)),0)*='Settings &amp; Rates'!$B$9 +I220*F220*='Settings &amp; Rates'!$B$12,IF(E220="Motorcycle",I220*='Settings &amp; Rates'!$B$10,IF(E220="Bicycle",I220*='Settings &amp; Rates'!$B$11,0)))),"")</f>
        <v/>
      </c>
      <c r="N220" s="6" t="n"/>
    </row>
    <row r="221">
      <c r="A221" s="5" t="n"/>
      <c r="B221" s="6" t="n"/>
      <c r="C221" s="6" t="n"/>
      <c r="D221" s="6" t="n"/>
      <c r="E221" s="6" t="n"/>
      <c r="F221" s="6" t="n"/>
      <c r="G221" s="6" t="n"/>
      <c r="H221" s="6" t="n"/>
      <c r="I221" s="6" t="n"/>
      <c r="J221" s="6">
        <f>IF(E221&lt;&gt;"Car/Van","",SUMIFS($I$8:I221,$E$8:E221,"Car/Van",$A$8:A221,"&gt;="&amp;='Settings &amp; Rates'!$B$3,$A$8:A221,"&lt;="&amp;='Settings &amp; Rates'!$B$4))</f>
        <v/>
      </c>
      <c r="K221" s="6">
        <f>IFERROR(IF(I221=0,"",IF(E221="Car/Van",  (MIN(MAX(='Settings &amp; Rates'!$B$13-SUMIFS($I$8:I220,$E$8:E220,"Car/Van",$A$8:A220,"&gt;="&amp;='Settings &amp; Rates'!$B$3,$A$8:A220,"&lt;="&amp;='Settings &amp; Rates'!$B$4)),I221)*='Settings &amp; Rates'!$B$8  +MAX(I221-MAX(0,='Settings &amp; Rates'!$B$13-SUMIFS($I$8:I220,$E$8:E220,"Car/Van",$A$8:A220,"&gt;="&amp;='Settings &amp; Rates'!$B$3,$A$8:A220,"&lt;="&amp;='Settings &amp; Rates'!$B$4)),0)*='Settings &amp; Rates'!$B$9)/I221,IF(E221="Motorcycle",='Settings &amp; Rates'!$B$10,IF(E221="Bicycle",='Settings &amp; Rates'!$B$11,"")))),"")</f>
        <v/>
      </c>
      <c r="L221" s="6">
        <f>IF(E221="Car/Van",='Settings &amp; Rates'!$B$12*F221,0)</f>
        <v/>
      </c>
      <c r="M221" s="7">
        <f>IFERROR(IF(I221=0,"",IF(E221="Car/Van",  MIN(MAX(='Settings &amp; Rates'!$B$13-SUMIFS($I$8:I220,$E$8:E220,"Car/Van",$A$8:A220,"&gt;="&amp;='Settings &amp; Rates'!$B$3,$A$8:A220,"&lt;="&amp;='Settings &amp; Rates'!$B$4)),I221)*='Settings &amp; Rates'!$B$8 +MAX(I221-MAX(0,='Settings &amp; Rates'!$B$13-SUMIFS($I$8:I220,$E$8:E220,"Car/Van",$A$8:A220,"&gt;="&amp;='Settings &amp; Rates'!$B$3,$A$8:A220,"&lt;="&amp;='Settings &amp; Rates'!$B$4)),0)*='Settings &amp; Rates'!$B$9 +I221*F221*='Settings &amp; Rates'!$B$12,IF(E221="Motorcycle",I221*='Settings &amp; Rates'!$B$10,IF(E221="Bicycle",I221*='Settings &amp; Rates'!$B$11,0)))),"")</f>
        <v/>
      </c>
      <c r="N221" s="6" t="n"/>
    </row>
    <row r="222">
      <c r="A222" s="5" t="n"/>
      <c r="B222" s="6" t="n"/>
      <c r="C222" s="6" t="n"/>
      <c r="D222" s="6" t="n"/>
      <c r="E222" s="6" t="n"/>
      <c r="F222" s="6" t="n"/>
      <c r="G222" s="6" t="n"/>
      <c r="H222" s="6" t="n"/>
      <c r="I222" s="6" t="n"/>
      <c r="J222" s="6">
        <f>IF(E222&lt;&gt;"Car/Van","",SUMIFS($I$8:I222,$E$8:E222,"Car/Van",$A$8:A222,"&gt;="&amp;='Settings &amp; Rates'!$B$3,$A$8:A222,"&lt;="&amp;='Settings &amp; Rates'!$B$4))</f>
        <v/>
      </c>
      <c r="K222" s="6">
        <f>IFERROR(IF(I222=0,"",IF(E222="Car/Van",  (MIN(MAX(='Settings &amp; Rates'!$B$13-SUMIFS($I$8:I221,$E$8:E221,"Car/Van",$A$8:A221,"&gt;="&amp;='Settings &amp; Rates'!$B$3,$A$8:A221,"&lt;="&amp;='Settings &amp; Rates'!$B$4)),I222)*='Settings &amp; Rates'!$B$8  +MAX(I222-MAX(0,='Settings &amp; Rates'!$B$13-SUMIFS($I$8:I221,$E$8:E221,"Car/Van",$A$8:A221,"&gt;="&amp;='Settings &amp; Rates'!$B$3,$A$8:A221,"&lt;="&amp;='Settings &amp; Rates'!$B$4)),0)*='Settings &amp; Rates'!$B$9)/I222,IF(E222="Motorcycle",='Settings &amp; Rates'!$B$10,IF(E222="Bicycle",='Settings &amp; Rates'!$B$11,"")))),"")</f>
        <v/>
      </c>
      <c r="L222" s="6">
        <f>IF(E222="Car/Van",='Settings &amp; Rates'!$B$12*F222,0)</f>
        <v/>
      </c>
      <c r="M222" s="7">
        <f>IFERROR(IF(I222=0,"",IF(E222="Car/Van",  MIN(MAX(='Settings &amp; Rates'!$B$13-SUMIFS($I$8:I221,$E$8:E221,"Car/Van",$A$8:A221,"&gt;="&amp;='Settings &amp; Rates'!$B$3,$A$8:A221,"&lt;="&amp;='Settings &amp; Rates'!$B$4)),I222)*='Settings &amp; Rates'!$B$8 +MAX(I222-MAX(0,='Settings &amp; Rates'!$B$13-SUMIFS($I$8:I221,$E$8:E221,"Car/Van",$A$8:A221,"&gt;="&amp;='Settings &amp; Rates'!$B$3,$A$8:A221,"&lt;="&amp;='Settings &amp; Rates'!$B$4)),0)*='Settings &amp; Rates'!$B$9 +I222*F222*='Settings &amp; Rates'!$B$12,IF(E222="Motorcycle",I222*='Settings &amp; Rates'!$B$10,IF(E222="Bicycle",I222*='Settings &amp; Rates'!$B$11,0)))),"")</f>
        <v/>
      </c>
      <c r="N222" s="6" t="n"/>
    </row>
    <row r="223">
      <c r="A223" s="5" t="n"/>
      <c r="B223" s="6" t="n"/>
      <c r="C223" s="6" t="n"/>
      <c r="D223" s="6" t="n"/>
      <c r="E223" s="6" t="n"/>
      <c r="F223" s="6" t="n"/>
      <c r="G223" s="6" t="n"/>
      <c r="H223" s="6" t="n"/>
      <c r="I223" s="6" t="n"/>
      <c r="J223" s="6">
        <f>IF(E223&lt;&gt;"Car/Van","",SUMIFS($I$8:I223,$E$8:E223,"Car/Van",$A$8:A223,"&gt;="&amp;='Settings &amp; Rates'!$B$3,$A$8:A223,"&lt;="&amp;='Settings &amp; Rates'!$B$4))</f>
        <v/>
      </c>
      <c r="K223" s="6">
        <f>IFERROR(IF(I223=0,"",IF(E223="Car/Van",  (MIN(MAX(='Settings &amp; Rates'!$B$13-SUMIFS($I$8:I222,$E$8:E222,"Car/Van",$A$8:A222,"&gt;="&amp;='Settings &amp; Rates'!$B$3,$A$8:A222,"&lt;="&amp;='Settings &amp; Rates'!$B$4)),I223)*='Settings &amp; Rates'!$B$8  +MAX(I223-MAX(0,='Settings &amp; Rates'!$B$13-SUMIFS($I$8:I222,$E$8:E222,"Car/Van",$A$8:A222,"&gt;="&amp;='Settings &amp; Rates'!$B$3,$A$8:A222,"&lt;="&amp;='Settings &amp; Rates'!$B$4)),0)*='Settings &amp; Rates'!$B$9)/I223,IF(E223="Motorcycle",='Settings &amp; Rates'!$B$10,IF(E223="Bicycle",='Settings &amp; Rates'!$B$11,"")))),"")</f>
        <v/>
      </c>
      <c r="L223" s="6">
        <f>IF(E223="Car/Van",='Settings &amp; Rates'!$B$12*F223,0)</f>
        <v/>
      </c>
      <c r="M223" s="7">
        <f>IFERROR(IF(I223=0,"",IF(E223="Car/Van",  MIN(MAX(='Settings &amp; Rates'!$B$13-SUMIFS($I$8:I222,$E$8:E222,"Car/Van",$A$8:A222,"&gt;="&amp;='Settings &amp; Rates'!$B$3,$A$8:A222,"&lt;="&amp;='Settings &amp; Rates'!$B$4)),I223)*='Settings &amp; Rates'!$B$8 +MAX(I223-MAX(0,='Settings &amp; Rates'!$B$13-SUMIFS($I$8:I222,$E$8:E222,"Car/Van",$A$8:A222,"&gt;="&amp;='Settings &amp; Rates'!$B$3,$A$8:A222,"&lt;="&amp;='Settings &amp; Rates'!$B$4)),0)*='Settings &amp; Rates'!$B$9 +I223*F223*='Settings &amp; Rates'!$B$12,IF(E223="Motorcycle",I223*='Settings &amp; Rates'!$B$10,IF(E223="Bicycle",I223*='Settings &amp; Rates'!$B$11,0)))),"")</f>
        <v/>
      </c>
      <c r="N223" s="6" t="n"/>
    </row>
    <row r="224">
      <c r="A224" s="5" t="n"/>
      <c r="B224" s="6" t="n"/>
      <c r="C224" s="6" t="n"/>
      <c r="D224" s="6" t="n"/>
      <c r="E224" s="6" t="n"/>
      <c r="F224" s="6" t="n"/>
      <c r="G224" s="6" t="n"/>
      <c r="H224" s="6" t="n"/>
      <c r="I224" s="6" t="n"/>
      <c r="J224" s="6">
        <f>IF(E224&lt;&gt;"Car/Van","",SUMIFS($I$8:I224,$E$8:E224,"Car/Van",$A$8:A224,"&gt;="&amp;='Settings &amp; Rates'!$B$3,$A$8:A224,"&lt;="&amp;='Settings &amp; Rates'!$B$4))</f>
        <v/>
      </c>
      <c r="K224" s="6">
        <f>IFERROR(IF(I224=0,"",IF(E224="Car/Van",  (MIN(MAX(='Settings &amp; Rates'!$B$13-SUMIFS($I$8:I223,$E$8:E223,"Car/Van",$A$8:A223,"&gt;="&amp;='Settings &amp; Rates'!$B$3,$A$8:A223,"&lt;="&amp;='Settings &amp; Rates'!$B$4)),I224)*='Settings &amp; Rates'!$B$8  +MAX(I224-MAX(0,='Settings &amp; Rates'!$B$13-SUMIFS($I$8:I223,$E$8:E223,"Car/Van",$A$8:A223,"&gt;="&amp;='Settings &amp; Rates'!$B$3,$A$8:A223,"&lt;="&amp;='Settings &amp; Rates'!$B$4)),0)*='Settings &amp; Rates'!$B$9)/I224,IF(E224="Motorcycle",='Settings &amp; Rates'!$B$10,IF(E224="Bicycle",='Settings &amp; Rates'!$B$11,"")))),"")</f>
        <v/>
      </c>
      <c r="L224" s="6">
        <f>IF(E224="Car/Van",='Settings &amp; Rates'!$B$12*F224,0)</f>
        <v/>
      </c>
      <c r="M224" s="7">
        <f>IFERROR(IF(I224=0,"",IF(E224="Car/Van",  MIN(MAX(='Settings &amp; Rates'!$B$13-SUMIFS($I$8:I223,$E$8:E223,"Car/Van",$A$8:A223,"&gt;="&amp;='Settings &amp; Rates'!$B$3,$A$8:A223,"&lt;="&amp;='Settings &amp; Rates'!$B$4)),I224)*='Settings &amp; Rates'!$B$8 +MAX(I224-MAX(0,='Settings &amp; Rates'!$B$13-SUMIFS($I$8:I223,$E$8:E223,"Car/Van",$A$8:A223,"&gt;="&amp;='Settings &amp; Rates'!$B$3,$A$8:A223,"&lt;="&amp;='Settings &amp; Rates'!$B$4)),0)*='Settings &amp; Rates'!$B$9 +I224*F224*='Settings &amp; Rates'!$B$12,IF(E224="Motorcycle",I224*='Settings &amp; Rates'!$B$10,IF(E224="Bicycle",I224*='Settings &amp; Rates'!$B$11,0)))),"")</f>
        <v/>
      </c>
      <c r="N224" s="6" t="n"/>
    </row>
    <row r="225">
      <c r="A225" s="5" t="n"/>
      <c r="B225" s="6" t="n"/>
      <c r="C225" s="6" t="n"/>
      <c r="D225" s="6" t="n"/>
      <c r="E225" s="6" t="n"/>
      <c r="F225" s="6" t="n"/>
      <c r="G225" s="6" t="n"/>
      <c r="H225" s="6" t="n"/>
      <c r="I225" s="6" t="n"/>
      <c r="J225" s="6">
        <f>IF(E225&lt;&gt;"Car/Van","",SUMIFS($I$8:I225,$E$8:E225,"Car/Van",$A$8:A225,"&gt;="&amp;='Settings &amp; Rates'!$B$3,$A$8:A225,"&lt;="&amp;='Settings &amp; Rates'!$B$4))</f>
        <v/>
      </c>
      <c r="K225" s="6">
        <f>IFERROR(IF(I225=0,"",IF(E225="Car/Van",  (MIN(MAX(='Settings &amp; Rates'!$B$13-SUMIFS($I$8:I224,$E$8:E224,"Car/Van",$A$8:A224,"&gt;="&amp;='Settings &amp; Rates'!$B$3,$A$8:A224,"&lt;="&amp;='Settings &amp; Rates'!$B$4)),I225)*='Settings &amp; Rates'!$B$8  +MAX(I225-MAX(0,='Settings &amp; Rates'!$B$13-SUMIFS($I$8:I224,$E$8:E224,"Car/Van",$A$8:A224,"&gt;="&amp;='Settings &amp; Rates'!$B$3,$A$8:A224,"&lt;="&amp;='Settings &amp; Rates'!$B$4)),0)*='Settings &amp; Rates'!$B$9)/I225,IF(E225="Motorcycle",='Settings &amp; Rates'!$B$10,IF(E225="Bicycle",='Settings &amp; Rates'!$B$11,"")))),"")</f>
        <v/>
      </c>
      <c r="L225" s="6">
        <f>IF(E225="Car/Van",='Settings &amp; Rates'!$B$12*F225,0)</f>
        <v/>
      </c>
      <c r="M225" s="7">
        <f>IFERROR(IF(I225=0,"",IF(E225="Car/Van",  MIN(MAX(='Settings &amp; Rates'!$B$13-SUMIFS($I$8:I224,$E$8:E224,"Car/Van",$A$8:A224,"&gt;="&amp;='Settings &amp; Rates'!$B$3,$A$8:A224,"&lt;="&amp;='Settings &amp; Rates'!$B$4)),I225)*='Settings &amp; Rates'!$B$8 +MAX(I225-MAX(0,='Settings &amp; Rates'!$B$13-SUMIFS($I$8:I224,$E$8:E224,"Car/Van",$A$8:A224,"&gt;="&amp;='Settings &amp; Rates'!$B$3,$A$8:A224,"&lt;="&amp;='Settings &amp; Rates'!$B$4)),0)*='Settings &amp; Rates'!$B$9 +I225*F225*='Settings &amp; Rates'!$B$12,IF(E225="Motorcycle",I225*='Settings &amp; Rates'!$B$10,IF(E225="Bicycle",I225*='Settings &amp; Rates'!$B$11,0)))),"")</f>
        <v/>
      </c>
      <c r="N225" s="6" t="n"/>
    </row>
    <row r="226">
      <c r="A226" s="5" t="n"/>
      <c r="B226" s="6" t="n"/>
      <c r="C226" s="6" t="n"/>
      <c r="D226" s="6" t="n"/>
      <c r="E226" s="6" t="n"/>
      <c r="F226" s="6" t="n"/>
      <c r="G226" s="6" t="n"/>
      <c r="H226" s="6" t="n"/>
      <c r="I226" s="6" t="n"/>
      <c r="J226" s="6">
        <f>IF(E226&lt;&gt;"Car/Van","",SUMIFS($I$8:I226,$E$8:E226,"Car/Van",$A$8:A226,"&gt;="&amp;='Settings &amp; Rates'!$B$3,$A$8:A226,"&lt;="&amp;='Settings &amp; Rates'!$B$4))</f>
        <v/>
      </c>
      <c r="K226" s="6">
        <f>IFERROR(IF(I226=0,"",IF(E226="Car/Van",  (MIN(MAX(='Settings &amp; Rates'!$B$13-SUMIFS($I$8:I225,$E$8:E225,"Car/Van",$A$8:A225,"&gt;="&amp;='Settings &amp; Rates'!$B$3,$A$8:A225,"&lt;="&amp;='Settings &amp; Rates'!$B$4)),I226)*='Settings &amp; Rates'!$B$8  +MAX(I226-MAX(0,='Settings &amp; Rates'!$B$13-SUMIFS($I$8:I225,$E$8:E225,"Car/Van",$A$8:A225,"&gt;="&amp;='Settings &amp; Rates'!$B$3,$A$8:A225,"&lt;="&amp;='Settings &amp; Rates'!$B$4)),0)*='Settings &amp; Rates'!$B$9)/I226,IF(E226="Motorcycle",='Settings &amp; Rates'!$B$10,IF(E226="Bicycle",='Settings &amp; Rates'!$B$11,"")))),"")</f>
        <v/>
      </c>
      <c r="L226" s="6">
        <f>IF(E226="Car/Van",='Settings &amp; Rates'!$B$12*F226,0)</f>
        <v/>
      </c>
      <c r="M226" s="7">
        <f>IFERROR(IF(I226=0,"",IF(E226="Car/Van",  MIN(MAX(='Settings &amp; Rates'!$B$13-SUMIFS($I$8:I225,$E$8:E225,"Car/Van",$A$8:A225,"&gt;="&amp;='Settings &amp; Rates'!$B$3,$A$8:A225,"&lt;="&amp;='Settings &amp; Rates'!$B$4)),I226)*='Settings &amp; Rates'!$B$8 +MAX(I226-MAX(0,='Settings &amp; Rates'!$B$13-SUMIFS($I$8:I225,$E$8:E225,"Car/Van",$A$8:A225,"&gt;="&amp;='Settings &amp; Rates'!$B$3,$A$8:A225,"&lt;="&amp;='Settings &amp; Rates'!$B$4)),0)*='Settings &amp; Rates'!$B$9 +I226*F226*='Settings &amp; Rates'!$B$12,IF(E226="Motorcycle",I226*='Settings &amp; Rates'!$B$10,IF(E226="Bicycle",I226*='Settings &amp; Rates'!$B$11,0)))),"")</f>
        <v/>
      </c>
      <c r="N226" s="6" t="n"/>
    </row>
    <row r="227">
      <c r="A227" s="5" t="n"/>
      <c r="B227" s="6" t="n"/>
      <c r="C227" s="6" t="n"/>
      <c r="D227" s="6" t="n"/>
      <c r="E227" s="6" t="n"/>
      <c r="F227" s="6" t="n"/>
      <c r="G227" s="6" t="n"/>
      <c r="H227" s="6" t="n"/>
      <c r="I227" s="6" t="n"/>
      <c r="J227" s="6">
        <f>IF(E227&lt;&gt;"Car/Van","",SUMIFS($I$8:I227,$E$8:E227,"Car/Van",$A$8:A227,"&gt;="&amp;='Settings &amp; Rates'!$B$3,$A$8:A227,"&lt;="&amp;='Settings &amp; Rates'!$B$4))</f>
        <v/>
      </c>
      <c r="K227" s="6">
        <f>IFERROR(IF(I227=0,"",IF(E227="Car/Van",  (MIN(MAX(='Settings &amp; Rates'!$B$13-SUMIFS($I$8:I226,$E$8:E226,"Car/Van",$A$8:A226,"&gt;="&amp;='Settings &amp; Rates'!$B$3,$A$8:A226,"&lt;="&amp;='Settings &amp; Rates'!$B$4)),I227)*='Settings &amp; Rates'!$B$8  +MAX(I227-MAX(0,='Settings &amp; Rates'!$B$13-SUMIFS($I$8:I226,$E$8:E226,"Car/Van",$A$8:A226,"&gt;="&amp;='Settings &amp; Rates'!$B$3,$A$8:A226,"&lt;="&amp;='Settings &amp; Rates'!$B$4)),0)*='Settings &amp; Rates'!$B$9)/I227,IF(E227="Motorcycle",='Settings &amp; Rates'!$B$10,IF(E227="Bicycle",='Settings &amp; Rates'!$B$11,"")))),"")</f>
        <v/>
      </c>
      <c r="L227" s="6">
        <f>IF(E227="Car/Van",='Settings &amp; Rates'!$B$12*F227,0)</f>
        <v/>
      </c>
      <c r="M227" s="7">
        <f>IFERROR(IF(I227=0,"",IF(E227="Car/Van",  MIN(MAX(='Settings &amp; Rates'!$B$13-SUMIFS($I$8:I226,$E$8:E226,"Car/Van",$A$8:A226,"&gt;="&amp;='Settings &amp; Rates'!$B$3,$A$8:A226,"&lt;="&amp;='Settings &amp; Rates'!$B$4)),I227)*='Settings &amp; Rates'!$B$8 +MAX(I227-MAX(0,='Settings &amp; Rates'!$B$13-SUMIFS($I$8:I226,$E$8:E226,"Car/Van",$A$8:A226,"&gt;="&amp;='Settings &amp; Rates'!$B$3,$A$8:A226,"&lt;="&amp;='Settings &amp; Rates'!$B$4)),0)*='Settings &amp; Rates'!$B$9 +I227*F227*='Settings &amp; Rates'!$B$12,IF(E227="Motorcycle",I227*='Settings &amp; Rates'!$B$10,IF(E227="Bicycle",I227*='Settings &amp; Rates'!$B$11,0)))),"")</f>
        <v/>
      </c>
      <c r="N227" s="6" t="n"/>
    </row>
    <row r="228">
      <c r="A228" s="5" t="n"/>
      <c r="B228" s="6" t="n"/>
      <c r="C228" s="6" t="n"/>
      <c r="D228" s="6" t="n"/>
      <c r="E228" s="6" t="n"/>
      <c r="F228" s="6" t="n"/>
      <c r="G228" s="6" t="n"/>
      <c r="H228" s="6" t="n"/>
      <c r="I228" s="6" t="n"/>
      <c r="J228" s="6">
        <f>IF(E228&lt;&gt;"Car/Van","",SUMIFS($I$8:I228,$E$8:E228,"Car/Van",$A$8:A228,"&gt;="&amp;='Settings &amp; Rates'!$B$3,$A$8:A228,"&lt;="&amp;='Settings &amp; Rates'!$B$4))</f>
        <v/>
      </c>
      <c r="K228" s="6">
        <f>IFERROR(IF(I228=0,"",IF(E228="Car/Van",  (MIN(MAX(='Settings &amp; Rates'!$B$13-SUMIFS($I$8:I227,$E$8:E227,"Car/Van",$A$8:A227,"&gt;="&amp;='Settings &amp; Rates'!$B$3,$A$8:A227,"&lt;="&amp;='Settings &amp; Rates'!$B$4)),I228)*='Settings &amp; Rates'!$B$8  +MAX(I228-MAX(0,='Settings &amp; Rates'!$B$13-SUMIFS($I$8:I227,$E$8:E227,"Car/Van",$A$8:A227,"&gt;="&amp;='Settings &amp; Rates'!$B$3,$A$8:A227,"&lt;="&amp;='Settings &amp; Rates'!$B$4)),0)*='Settings &amp; Rates'!$B$9)/I228,IF(E228="Motorcycle",='Settings &amp; Rates'!$B$10,IF(E228="Bicycle",='Settings &amp; Rates'!$B$11,"")))),"")</f>
        <v/>
      </c>
      <c r="L228" s="6">
        <f>IF(E228="Car/Van",='Settings &amp; Rates'!$B$12*F228,0)</f>
        <v/>
      </c>
      <c r="M228" s="7">
        <f>IFERROR(IF(I228=0,"",IF(E228="Car/Van",  MIN(MAX(='Settings &amp; Rates'!$B$13-SUMIFS($I$8:I227,$E$8:E227,"Car/Van",$A$8:A227,"&gt;="&amp;='Settings &amp; Rates'!$B$3,$A$8:A227,"&lt;="&amp;='Settings &amp; Rates'!$B$4)),I228)*='Settings &amp; Rates'!$B$8 +MAX(I228-MAX(0,='Settings &amp; Rates'!$B$13-SUMIFS($I$8:I227,$E$8:E227,"Car/Van",$A$8:A227,"&gt;="&amp;='Settings &amp; Rates'!$B$3,$A$8:A227,"&lt;="&amp;='Settings &amp; Rates'!$B$4)),0)*='Settings &amp; Rates'!$B$9 +I228*F228*='Settings &amp; Rates'!$B$12,IF(E228="Motorcycle",I228*='Settings &amp; Rates'!$B$10,IF(E228="Bicycle",I228*='Settings &amp; Rates'!$B$11,0)))),"")</f>
        <v/>
      </c>
      <c r="N228" s="6" t="n"/>
    </row>
    <row r="229">
      <c r="A229" s="5" t="n"/>
      <c r="B229" s="6" t="n"/>
      <c r="C229" s="6" t="n"/>
      <c r="D229" s="6" t="n"/>
      <c r="E229" s="6" t="n"/>
      <c r="F229" s="6" t="n"/>
      <c r="G229" s="6" t="n"/>
      <c r="H229" s="6" t="n"/>
      <c r="I229" s="6" t="n"/>
      <c r="J229" s="6">
        <f>IF(E229&lt;&gt;"Car/Van","",SUMIFS($I$8:I229,$E$8:E229,"Car/Van",$A$8:A229,"&gt;="&amp;='Settings &amp; Rates'!$B$3,$A$8:A229,"&lt;="&amp;='Settings &amp; Rates'!$B$4))</f>
        <v/>
      </c>
      <c r="K229" s="6">
        <f>IFERROR(IF(I229=0,"",IF(E229="Car/Van",  (MIN(MAX(='Settings &amp; Rates'!$B$13-SUMIFS($I$8:I228,$E$8:E228,"Car/Van",$A$8:A228,"&gt;="&amp;='Settings &amp; Rates'!$B$3,$A$8:A228,"&lt;="&amp;='Settings &amp; Rates'!$B$4)),I229)*='Settings &amp; Rates'!$B$8  +MAX(I229-MAX(0,='Settings &amp; Rates'!$B$13-SUMIFS($I$8:I228,$E$8:E228,"Car/Van",$A$8:A228,"&gt;="&amp;='Settings &amp; Rates'!$B$3,$A$8:A228,"&lt;="&amp;='Settings &amp; Rates'!$B$4)),0)*='Settings &amp; Rates'!$B$9)/I229,IF(E229="Motorcycle",='Settings &amp; Rates'!$B$10,IF(E229="Bicycle",='Settings &amp; Rates'!$B$11,"")))),"")</f>
        <v/>
      </c>
      <c r="L229" s="6">
        <f>IF(E229="Car/Van",='Settings &amp; Rates'!$B$12*F229,0)</f>
        <v/>
      </c>
      <c r="M229" s="7">
        <f>IFERROR(IF(I229=0,"",IF(E229="Car/Van",  MIN(MAX(='Settings &amp; Rates'!$B$13-SUMIFS($I$8:I228,$E$8:E228,"Car/Van",$A$8:A228,"&gt;="&amp;='Settings &amp; Rates'!$B$3,$A$8:A228,"&lt;="&amp;='Settings &amp; Rates'!$B$4)),I229)*='Settings &amp; Rates'!$B$8 +MAX(I229-MAX(0,='Settings &amp; Rates'!$B$13-SUMIFS($I$8:I228,$E$8:E228,"Car/Van",$A$8:A228,"&gt;="&amp;='Settings &amp; Rates'!$B$3,$A$8:A228,"&lt;="&amp;='Settings &amp; Rates'!$B$4)),0)*='Settings &amp; Rates'!$B$9 +I229*F229*='Settings &amp; Rates'!$B$12,IF(E229="Motorcycle",I229*='Settings &amp; Rates'!$B$10,IF(E229="Bicycle",I229*='Settings &amp; Rates'!$B$11,0)))),"")</f>
        <v/>
      </c>
      <c r="N229" s="6" t="n"/>
    </row>
    <row r="230">
      <c r="A230" s="5" t="n"/>
      <c r="B230" s="6" t="n"/>
      <c r="C230" s="6" t="n"/>
      <c r="D230" s="6" t="n"/>
      <c r="E230" s="6" t="n"/>
      <c r="F230" s="6" t="n"/>
      <c r="G230" s="6" t="n"/>
      <c r="H230" s="6" t="n"/>
      <c r="I230" s="6" t="n"/>
      <c r="J230" s="6">
        <f>IF(E230&lt;&gt;"Car/Van","",SUMIFS($I$8:I230,$E$8:E230,"Car/Van",$A$8:A230,"&gt;="&amp;='Settings &amp; Rates'!$B$3,$A$8:A230,"&lt;="&amp;='Settings &amp; Rates'!$B$4))</f>
        <v/>
      </c>
      <c r="K230" s="6">
        <f>IFERROR(IF(I230=0,"",IF(E230="Car/Van",  (MIN(MAX(='Settings &amp; Rates'!$B$13-SUMIFS($I$8:I229,$E$8:E229,"Car/Van",$A$8:A229,"&gt;="&amp;='Settings &amp; Rates'!$B$3,$A$8:A229,"&lt;="&amp;='Settings &amp; Rates'!$B$4)),I230)*='Settings &amp; Rates'!$B$8  +MAX(I230-MAX(0,='Settings &amp; Rates'!$B$13-SUMIFS($I$8:I229,$E$8:E229,"Car/Van",$A$8:A229,"&gt;="&amp;='Settings &amp; Rates'!$B$3,$A$8:A229,"&lt;="&amp;='Settings &amp; Rates'!$B$4)),0)*='Settings &amp; Rates'!$B$9)/I230,IF(E230="Motorcycle",='Settings &amp; Rates'!$B$10,IF(E230="Bicycle",='Settings &amp; Rates'!$B$11,"")))),"")</f>
        <v/>
      </c>
      <c r="L230" s="6">
        <f>IF(E230="Car/Van",='Settings &amp; Rates'!$B$12*F230,0)</f>
        <v/>
      </c>
      <c r="M230" s="7">
        <f>IFERROR(IF(I230=0,"",IF(E230="Car/Van",  MIN(MAX(='Settings &amp; Rates'!$B$13-SUMIFS($I$8:I229,$E$8:E229,"Car/Van",$A$8:A229,"&gt;="&amp;='Settings &amp; Rates'!$B$3,$A$8:A229,"&lt;="&amp;='Settings &amp; Rates'!$B$4)),I230)*='Settings &amp; Rates'!$B$8 +MAX(I230-MAX(0,='Settings &amp; Rates'!$B$13-SUMIFS($I$8:I229,$E$8:E229,"Car/Van",$A$8:A229,"&gt;="&amp;='Settings &amp; Rates'!$B$3,$A$8:A229,"&lt;="&amp;='Settings &amp; Rates'!$B$4)),0)*='Settings &amp; Rates'!$B$9 +I230*F230*='Settings &amp; Rates'!$B$12,IF(E230="Motorcycle",I230*='Settings &amp; Rates'!$B$10,IF(E230="Bicycle",I230*='Settings &amp; Rates'!$B$11,0)))),"")</f>
        <v/>
      </c>
      <c r="N230" s="6" t="n"/>
    </row>
    <row r="231">
      <c r="A231" s="5" t="n"/>
      <c r="B231" s="6" t="n"/>
      <c r="C231" s="6" t="n"/>
      <c r="D231" s="6" t="n"/>
      <c r="E231" s="6" t="n"/>
      <c r="F231" s="6" t="n"/>
      <c r="G231" s="6" t="n"/>
      <c r="H231" s="6" t="n"/>
      <c r="I231" s="6" t="n"/>
      <c r="J231" s="6">
        <f>IF(E231&lt;&gt;"Car/Van","",SUMIFS($I$8:I231,$E$8:E231,"Car/Van",$A$8:A231,"&gt;="&amp;='Settings &amp; Rates'!$B$3,$A$8:A231,"&lt;="&amp;='Settings &amp; Rates'!$B$4))</f>
        <v/>
      </c>
      <c r="K231" s="6">
        <f>IFERROR(IF(I231=0,"",IF(E231="Car/Van",  (MIN(MAX(='Settings &amp; Rates'!$B$13-SUMIFS($I$8:I230,$E$8:E230,"Car/Van",$A$8:A230,"&gt;="&amp;='Settings &amp; Rates'!$B$3,$A$8:A230,"&lt;="&amp;='Settings &amp; Rates'!$B$4)),I231)*='Settings &amp; Rates'!$B$8  +MAX(I231-MAX(0,='Settings &amp; Rates'!$B$13-SUMIFS($I$8:I230,$E$8:E230,"Car/Van",$A$8:A230,"&gt;="&amp;='Settings &amp; Rates'!$B$3,$A$8:A230,"&lt;="&amp;='Settings &amp; Rates'!$B$4)),0)*='Settings &amp; Rates'!$B$9)/I231,IF(E231="Motorcycle",='Settings &amp; Rates'!$B$10,IF(E231="Bicycle",='Settings &amp; Rates'!$B$11,"")))),"")</f>
        <v/>
      </c>
      <c r="L231" s="6">
        <f>IF(E231="Car/Van",='Settings &amp; Rates'!$B$12*F231,0)</f>
        <v/>
      </c>
      <c r="M231" s="7">
        <f>IFERROR(IF(I231=0,"",IF(E231="Car/Van",  MIN(MAX(='Settings &amp; Rates'!$B$13-SUMIFS($I$8:I230,$E$8:E230,"Car/Van",$A$8:A230,"&gt;="&amp;='Settings &amp; Rates'!$B$3,$A$8:A230,"&lt;="&amp;='Settings &amp; Rates'!$B$4)),I231)*='Settings &amp; Rates'!$B$8 +MAX(I231-MAX(0,='Settings &amp; Rates'!$B$13-SUMIFS($I$8:I230,$E$8:E230,"Car/Van",$A$8:A230,"&gt;="&amp;='Settings &amp; Rates'!$B$3,$A$8:A230,"&lt;="&amp;='Settings &amp; Rates'!$B$4)),0)*='Settings &amp; Rates'!$B$9 +I231*F231*='Settings &amp; Rates'!$B$12,IF(E231="Motorcycle",I231*='Settings &amp; Rates'!$B$10,IF(E231="Bicycle",I231*='Settings &amp; Rates'!$B$11,0)))),"")</f>
        <v/>
      </c>
      <c r="N231" s="6" t="n"/>
    </row>
    <row r="232">
      <c r="A232" s="5" t="n"/>
      <c r="B232" s="6" t="n"/>
      <c r="C232" s="6" t="n"/>
      <c r="D232" s="6" t="n"/>
      <c r="E232" s="6" t="n"/>
      <c r="F232" s="6" t="n"/>
      <c r="G232" s="6" t="n"/>
      <c r="H232" s="6" t="n"/>
      <c r="I232" s="6" t="n"/>
      <c r="J232" s="6">
        <f>IF(E232&lt;&gt;"Car/Van","",SUMIFS($I$8:I232,$E$8:E232,"Car/Van",$A$8:A232,"&gt;="&amp;='Settings &amp; Rates'!$B$3,$A$8:A232,"&lt;="&amp;='Settings &amp; Rates'!$B$4))</f>
        <v/>
      </c>
      <c r="K232" s="6">
        <f>IFERROR(IF(I232=0,"",IF(E232="Car/Van",  (MIN(MAX(='Settings &amp; Rates'!$B$13-SUMIFS($I$8:I231,$E$8:E231,"Car/Van",$A$8:A231,"&gt;="&amp;='Settings &amp; Rates'!$B$3,$A$8:A231,"&lt;="&amp;='Settings &amp; Rates'!$B$4)),I232)*='Settings &amp; Rates'!$B$8  +MAX(I232-MAX(0,='Settings &amp; Rates'!$B$13-SUMIFS($I$8:I231,$E$8:E231,"Car/Van",$A$8:A231,"&gt;="&amp;='Settings &amp; Rates'!$B$3,$A$8:A231,"&lt;="&amp;='Settings &amp; Rates'!$B$4)),0)*='Settings &amp; Rates'!$B$9)/I232,IF(E232="Motorcycle",='Settings &amp; Rates'!$B$10,IF(E232="Bicycle",='Settings &amp; Rates'!$B$11,"")))),"")</f>
        <v/>
      </c>
      <c r="L232" s="6">
        <f>IF(E232="Car/Van",='Settings &amp; Rates'!$B$12*F232,0)</f>
        <v/>
      </c>
      <c r="M232" s="7">
        <f>IFERROR(IF(I232=0,"",IF(E232="Car/Van",  MIN(MAX(='Settings &amp; Rates'!$B$13-SUMIFS($I$8:I231,$E$8:E231,"Car/Van",$A$8:A231,"&gt;="&amp;='Settings &amp; Rates'!$B$3,$A$8:A231,"&lt;="&amp;='Settings &amp; Rates'!$B$4)),I232)*='Settings &amp; Rates'!$B$8 +MAX(I232-MAX(0,='Settings &amp; Rates'!$B$13-SUMIFS($I$8:I231,$E$8:E231,"Car/Van",$A$8:A231,"&gt;="&amp;='Settings &amp; Rates'!$B$3,$A$8:A231,"&lt;="&amp;='Settings &amp; Rates'!$B$4)),0)*='Settings &amp; Rates'!$B$9 +I232*F232*='Settings &amp; Rates'!$B$12,IF(E232="Motorcycle",I232*='Settings &amp; Rates'!$B$10,IF(E232="Bicycle",I232*='Settings &amp; Rates'!$B$11,0)))),"")</f>
        <v/>
      </c>
      <c r="N232" s="6" t="n"/>
    </row>
    <row r="233">
      <c r="A233" s="5" t="n"/>
      <c r="B233" s="6" t="n"/>
      <c r="C233" s="6" t="n"/>
      <c r="D233" s="6" t="n"/>
      <c r="E233" s="6" t="n"/>
      <c r="F233" s="6" t="n"/>
      <c r="G233" s="6" t="n"/>
      <c r="H233" s="6" t="n"/>
      <c r="I233" s="6" t="n"/>
      <c r="J233" s="6">
        <f>IF(E233&lt;&gt;"Car/Van","",SUMIFS($I$8:I233,$E$8:E233,"Car/Van",$A$8:A233,"&gt;="&amp;='Settings &amp; Rates'!$B$3,$A$8:A233,"&lt;="&amp;='Settings &amp; Rates'!$B$4))</f>
        <v/>
      </c>
      <c r="K233" s="6">
        <f>IFERROR(IF(I233=0,"",IF(E233="Car/Van",  (MIN(MAX(='Settings &amp; Rates'!$B$13-SUMIFS($I$8:I232,$E$8:E232,"Car/Van",$A$8:A232,"&gt;="&amp;='Settings &amp; Rates'!$B$3,$A$8:A232,"&lt;="&amp;='Settings &amp; Rates'!$B$4)),I233)*='Settings &amp; Rates'!$B$8  +MAX(I233-MAX(0,='Settings &amp; Rates'!$B$13-SUMIFS($I$8:I232,$E$8:E232,"Car/Van",$A$8:A232,"&gt;="&amp;='Settings &amp; Rates'!$B$3,$A$8:A232,"&lt;="&amp;='Settings &amp; Rates'!$B$4)),0)*='Settings &amp; Rates'!$B$9)/I233,IF(E233="Motorcycle",='Settings &amp; Rates'!$B$10,IF(E233="Bicycle",='Settings &amp; Rates'!$B$11,"")))),"")</f>
        <v/>
      </c>
      <c r="L233" s="6">
        <f>IF(E233="Car/Van",='Settings &amp; Rates'!$B$12*F233,0)</f>
        <v/>
      </c>
      <c r="M233" s="7">
        <f>IFERROR(IF(I233=0,"",IF(E233="Car/Van",  MIN(MAX(='Settings &amp; Rates'!$B$13-SUMIFS($I$8:I232,$E$8:E232,"Car/Van",$A$8:A232,"&gt;="&amp;='Settings &amp; Rates'!$B$3,$A$8:A232,"&lt;="&amp;='Settings &amp; Rates'!$B$4)),I233)*='Settings &amp; Rates'!$B$8 +MAX(I233-MAX(0,='Settings &amp; Rates'!$B$13-SUMIFS($I$8:I232,$E$8:E232,"Car/Van",$A$8:A232,"&gt;="&amp;='Settings &amp; Rates'!$B$3,$A$8:A232,"&lt;="&amp;='Settings &amp; Rates'!$B$4)),0)*='Settings &amp; Rates'!$B$9 +I233*F233*='Settings &amp; Rates'!$B$12,IF(E233="Motorcycle",I233*='Settings &amp; Rates'!$B$10,IF(E233="Bicycle",I233*='Settings &amp; Rates'!$B$11,0)))),"")</f>
        <v/>
      </c>
      <c r="N233" s="6" t="n"/>
    </row>
    <row r="234">
      <c r="A234" s="5" t="n"/>
      <c r="B234" s="6" t="n"/>
      <c r="C234" s="6" t="n"/>
      <c r="D234" s="6" t="n"/>
      <c r="E234" s="6" t="n"/>
      <c r="F234" s="6" t="n"/>
      <c r="G234" s="6" t="n"/>
      <c r="H234" s="6" t="n"/>
      <c r="I234" s="6" t="n"/>
      <c r="J234" s="6">
        <f>IF(E234&lt;&gt;"Car/Van","",SUMIFS($I$8:I234,$E$8:E234,"Car/Van",$A$8:A234,"&gt;="&amp;='Settings &amp; Rates'!$B$3,$A$8:A234,"&lt;="&amp;='Settings &amp; Rates'!$B$4))</f>
        <v/>
      </c>
      <c r="K234" s="6">
        <f>IFERROR(IF(I234=0,"",IF(E234="Car/Van",  (MIN(MAX(='Settings &amp; Rates'!$B$13-SUMIFS($I$8:I233,$E$8:E233,"Car/Van",$A$8:A233,"&gt;="&amp;='Settings &amp; Rates'!$B$3,$A$8:A233,"&lt;="&amp;='Settings &amp; Rates'!$B$4)),I234)*='Settings &amp; Rates'!$B$8  +MAX(I234-MAX(0,='Settings &amp; Rates'!$B$13-SUMIFS($I$8:I233,$E$8:E233,"Car/Van",$A$8:A233,"&gt;="&amp;='Settings &amp; Rates'!$B$3,$A$8:A233,"&lt;="&amp;='Settings &amp; Rates'!$B$4)),0)*='Settings &amp; Rates'!$B$9)/I234,IF(E234="Motorcycle",='Settings &amp; Rates'!$B$10,IF(E234="Bicycle",='Settings &amp; Rates'!$B$11,"")))),"")</f>
        <v/>
      </c>
      <c r="L234" s="6">
        <f>IF(E234="Car/Van",='Settings &amp; Rates'!$B$12*F234,0)</f>
        <v/>
      </c>
      <c r="M234" s="7">
        <f>IFERROR(IF(I234=0,"",IF(E234="Car/Van",  MIN(MAX(='Settings &amp; Rates'!$B$13-SUMIFS($I$8:I233,$E$8:E233,"Car/Van",$A$8:A233,"&gt;="&amp;='Settings &amp; Rates'!$B$3,$A$8:A233,"&lt;="&amp;='Settings &amp; Rates'!$B$4)),I234)*='Settings &amp; Rates'!$B$8 +MAX(I234-MAX(0,='Settings &amp; Rates'!$B$13-SUMIFS($I$8:I233,$E$8:E233,"Car/Van",$A$8:A233,"&gt;="&amp;='Settings &amp; Rates'!$B$3,$A$8:A233,"&lt;="&amp;='Settings &amp; Rates'!$B$4)),0)*='Settings &amp; Rates'!$B$9 +I234*F234*='Settings &amp; Rates'!$B$12,IF(E234="Motorcycle",I234*='Settings &amp; Rates'!$B$10,IF(E234="Bicycle",I234*='Settings &amp; Rates'!$B$11,0)))),"")</f>
        <v/>
      </c>
      <c r="N234" s="6" t="n"/>
    </row>
    <row r="235">
      <c r="A235" s="5" t="n"/>
      <c r="B235" s="6" t="n"/>
      <c r="C235" s="6" t="n"/>
      <c r="D235" s="6" t="n"/>
      <c r="E235" s="6" t="n"/>
      <c r="F235" s="6" t="n"/>
      <c r="G235" s="6" t="n"/>
      <c r="H235" s="6" t="n"/>
      <c r="I235" s="6" t="n"/>
      <c r="J235" s="6">
        <f>IF(E235&lt;&gt;"Car/Van","",SUMIFS($I$8:I235,$E$8:E235,"Car/Van",$A$8:A235,"&gt;="&amp;='Settings &amp; Rates'!$B$3,$A$8:A235,"&lt;="&amp;='Settings &amp; Rates'!$B$4))</f>
        <v/>
      </c>
      <c r="K235" s="6">
        <f>IFERROR(IF(I235=0,"",IF(E235="Car/Van",  (MIN(MAX(='Settings &amp; Rates'!$B$13-SUMIFS($I$8:I234,$E$8:E234,"Car/Van",$A$8:A234,"&gt;="&amp;='Settings &amp; Rates'!$B$3,$A$8:A234,"&lt;="&amp;='Settings &amp; Rates'!$B$4)),I235)*='Settings &amp; Rates'!$B$8  +MAX(I235-MAX(0,='Settings &amp; Rates'!$B$13-SUMIFS($I$8:I234,$E$8:E234,"Car/Van",$A$8:A234,"&gt;="&amp;='Settings &amp; Rates'!$B$3,$A$8:A234,"&lt;="&amp;='Settings &amp; Rates'!$B$4)),0)*='Settings &amp; Rates'!$B$9)/I235,IF(E235="Motorcycle",='Settings &amp; Rates'!$B$10,IF(E235="Bicycle",='Settings &amp; Rates'!$B$11,"")))),"")</f>
        <v/>
      </c>
      <c r="L235" s="6">
        <f>IF(E235="Car/Van",='Settings &amp; Rates'!$B$12*F235,0)</f>
        <v/>
      </c>
      <c r="M235" s="7">
        <f>IFERROR(IF(I235=0,"",IF(E235="Car/Van",  MIN(MAX(='Settings &amp; Rates'!$B$13-SUMIFS($I$8:I234,$E$8:E234,"Car/Van",$A$8:A234,"&gt;="&amp;='Settings &amp; Rates'!$B$3,$A$8:A234,"&lt;="&amp;='Settings &amp; Rates'!$B$4)),I235)*='Settings &amp; Rates'!$B$8 +MAX(I235-MAX(0,='Settings &amp; Rates'!$B$13-SUMIFS($I$8:I234,$E$8:E234,"Car/Van",$A$8:A234,"&gt;="&amp;='Settings &amp; Rates'!$B$3,$A$8:A234,"&lt;="&amp;='Settings &amp; Rates'!$B$4)),0)*='Settings &amp; Rates'!$B$9 +I235*F235*='Settings &amp; Rates'!$B$12,IF(E235="Motorcycle",I235*='Settings &amp; Rates'!$B$10,IF(E235="Bicycle",I235*='Settings &amp; Rates'!$B$11,0)))),"")</f>
        <v/>
      </c>
      <c r="N235" s="6" t="n"/>
    </row>
    <row r="236">
      <c r="A236" s="5" t="n"/>
      <c r="B236" s="6" t="n"/>
      <c r="C236" s="6" t="n"/>
      <c r="D236" s="6" t="n"/>
      <c r="E236" s="6" t="n"/>
      <c r="F236" s="6" t="n"/>
      <c r="G236" s="6" t="n"/>
      <c r="H236" s="6" t="n"/>
      <c r="I236" s="6" t="n"/>
      <c r="J236" s="6">
        <f>IF(E236&lt;&gt;"Car/Van","",SUMIFS($I$8:I236,$E$8:E236,"Car/Van",$A$8:A236,"&gt;="&amp;='Settings &amp; Rates'!$B$3,$A$8:A236,"&lt;="&amp;='Settings &amp; Rates'!$B$4))</f>
        <v/>
      </c>
      <c r="K236" s="6">
        <f>IFERROR(IF(I236=0,"",IF(E236="Car/Van",  (MIN(MAX(='Settings &amp; Rates'!$B$13-SUMIFS($I$8:I235,$E$8:E235,"Car/Van",$A$8:A235,"&gt;="&amp;='Settings &amp; Rates'!$B$3,$A$8:A235,"&lt;="&amp;='Settings &amp; Rates'!$B$4)),I236)*='Settings &amp; Rates'!$B$8  +MAX(I236-MAX(0,='Settings &amp; Rates'!$B$13-SUMIFS($I$8:I235,$E$8:E235,"Car/Van",$A$8:A235,"&gt;="&amp;='Settings &amp; Rates'!$B$3,$A$8:A235,"&lt;="&amp;='Settings &amp; Rates'!$B$4)),0)*='Settings &amp; Rates'!$B$9)/I236,IF(E236="Motorcycle",='Settings &amp; Rates'!$B$10,IF(E236="Bicycle",='Settings &amp; Rates'!$B$11,"")))),"")</f>
        <v/>
      </c>
      <c r="L236" s="6">
        <f>IF(E236="Car/Van",='Settings &amp; Rates'!$B$12*F236,0)</f>
        <v/>
      </c>
      <c r="M236" s="7">
        <f>IFERROR(IF(I236=0,"",IF(E236="Car/Van",  MIN(MAX(='Settings &amp; Rates'!$B$13-SUMIFS($I$8:I235,$E$8:E235,"Car/Van",$A$8:A235,"&gt;="&amp;='Settings &amp; Rates'!$B$3,$A$8:A235,"&lt;="&amp;='Settings &amp; Rates'!$B$4)),I236)*='Settings &amp; Rates'!$B$8 +MAX(I236-MAX(0,='Settings &amp; Rates'!$B$13-SUMIFS($I$8:I235,$E$8:E235,"Car/Van",$A$8:A235,"&gt;="&amp;='Settings &amp; Rates'!$B$3,$A$8:A235,"&lt;="&amp;='Settings &amp; Rates'!$B$4)),0)*='Settings &amp; Rates'!$B$9 +I236*F236*='Settings &amp; Rates'!$B$12,IF(E236="Motorcycle",I236*='Settings &amp; Rates'!$B$10,IF(E236="Bicycle",I236*='Settings &amp; Rates'!$B$11,0)))),"")</f>
        <v/>
      </c>
      <c r="N236" s="6" t="n"/>
    </row>
    <row r="237">
      <c r="A237" s="5" t="n"/>
      <c r="B237" s="6" t="n"/>
      <c r="C237" s="6" t="n"/>
      <c r="D237" s="6" t="n"/>
      <c r="E237" s="6" t="n"/>
      <c r="F237" s="6" t="n"/>
      <c r="G237" s="6" t="n"/>
      <c r="H237" s="6" t="n"/>
      <c r="I237" s="6" t="n"/>
      <c r="J237" s="6">
        <f>IF(E237&lt;&gt;"Car/Van","",SUMIFS($I$8:I237,$E$8:E237,"Car/Van",$A$8:A237,"&gt;="&amp;='Settings &amp; Rates'!$B$3,$A$8:A237,"&lt;="&amp;='Settings &amp; Rates'!$B$4))</f>
        <v/>
      </c>
      <c r="K237" s="6">
        <f>IFERROR(IF(I237=0,"",IF(E237="Car/Van",  (MIN(MAX(='Settings &amp; Rates'!$B$13-SUMIFS($I$8:I236,$E$8:E236,"Car/Van",$A$8:A236,"&gt;="&amp;='Settings &amp; Rates'!$B$3,$A$8:A236,"&lt;="&amp;='Settings &amp; Rates'!$B$4)),I237)*='Settings &amp; Rates'!$B$8  +MAX(I237-MAX(0,='Settings &amp; Rates'!$B$13-SUMIFS($I$8:I236,$E$8:E236,"Car/Van",$A$8:A236,"&gt;="&amp;='Settings &amp; Rates'!$B$3,$A$8:A236,"&lt;="&amp;='Settings &amp; Rates'!$B$4)),0)*='Settings &amp; Rates'!$B$9)/I237,IF(E237="Motorcycle",='Settings &amp; Rates'!$B$10,IF(E237="Bicycle",='Settings &amp; Rates'!$B$11,"")))),"")</f>
        <v/>
      </c>
      <c r="L237" s="6">
        <f>IF(E237="Car/Van",='Settings &amp; Rates'!$B$12*F237,0)</f>
        <v/>
      </c>
      <c r="M237" s="7">
        <f>IFERROR(IF(I237=0,"",IF(E237="Car/Van",  MIN(MAX(='Settings &amp; Rates'!$B$13-SUMIFS($I$8:I236,$E$8:E236,"Car/Van",$A$8:A236,"&gt;="&amp;='Settings &amp; Rates'!$B$3,$A$8:A236,"&lt;="&amp;='Settings &amp; Rates'!$B$4)),I237)*='Settings &amp; Rates'!$B$8 +MAX(I237-MAX(0,='Settings &amp; Rates'!$B$13-SUMIFS($I$8:I236,$E$8:E236,"Car/Van",$A$8:A236,"&gt;="&amp;='Settings &amp; Rates'!$B$3,$A$8:A236,"&lt;="&amp;='Settings &amp; Rates'!$B$4)),0)*='Settings &amp; Rates'!$B$9 +I237*F237*='Settings &amp; Rates'!$B$12,IF(E237="Motorcycle",I237*='Settings &amp; Rates'!$B$10,IF(E237="Bicycle",I237*='Settings &amp; Rates'!$B$11,0)))),"")</f>
        <v/>
      </c>
      <c r="N237" s="6" t="n"/>
    </row>
    <row r="238">
      <c r="A238" s="5" t="n"/>
      <c r="B238" s="6" t="n"/>
      <c r="C238" s="6" t="n"/>
      <c r="D238" s="6" t="n"/>
      <c r="E238" s="6" t="n"/>
      <c r="F238" s="6" t="n"/>
      <c r="G238" s="6" t="n"/>
      <c r="H238" s="6" t="n"/>
      <c r="I238" s="6" t="n"/>
      <c r="J238" s="6">
        <f>IF(E238&lt;&gt;"Car/Van","",SUMIFS($I$8:I238,$E$8:E238,"Car/Van",$A$8:A238,"&gt;="&amp;='Settings &amp; Rates'!$B$3,$A$8:A238,"&lt;="&amp;='Settings &amp; Rates'!$B$4))</f>
        <v/>
      </c>
      <c r="K238" s="6">
        <f>IFERROR(IF(I238=0,"",IF(E238="Car/Van",  (MIN(MAX(='Settings &amp; Rates'!$B$13-SUMIFS($I$8:I237,$E$8:E237,"Car/Van",$A$8:A237,"&gt;="&amp;='Settings &amp; Rates'!$B$3,$A$8:A237,"&lt;="&amp;='Settings &amp; Rates'!$B$4)),I238)*='Settings &amp; Rates'!$B$8  +MAX(I238-MAX(0,='Settings &amp; Rates'!$B$13-SUMIFS($I$8:I237,$E$8:E237,"Car/Van",$A$8:A237,"&gt;="&amp;='Settings &amp; Rates'!$B$3,$A$8:A237,"&lt;="&amp;='Settings &amp; Rates'!$B$4)),0)*='Settings &amp; Rates'!$B$9)/I238,IF(E238="Motorcycle",='Settings &amp; Rates'!$B$10,IF(E238="Bicycle",='Settings &amp; Rates'!$B$11,"")))),"")</f>
        <v/>
      </c>
      <c r="L238" s="6">
        <f>IF(E238="Car/Van",='Settings &amp; Rates'!$B$12*F238,0)</f>
        <v/>
      </c>
      <c r="M238" s="7">
        <f>IFERROR(IF(I238=0,"",IF(E238="Car/Van",  MIN(MAX(='Settings &amp; Rates'!$B$13-SUMIFS($I$8:I237,$E$8:E237,"Car/Van",$A$8:A237,"&gt;="&amp;='Settings &amp; Rates'!$B$3,$A$8:A237,"&lt;="&amp;='Settings &amp; Rates'!$B$4)),I238)*='Settings &amp; Rates'!$B$8 +MAX(I238-MAX(0,='Settings &amp; Rates'!$B$13-SUMIFS($I$8:I237,$E$8:E237,"Car/Van",$A$8:A237,"&gt;="&amp;='Settings &amp; Rates'!$B$3,$A$8:A237,"&lt;="&amp;='Settings &amp; Rates'!$B$4)),0)*='Settings &amp; Rates'!$B$9 +I238*F238*='Settings &amp; Rates'!$B$12,IF(E238="Motorcycle",I238*='Settings &amp; Rates'!$B$10,IF(E238="Bicycle",I238*='Settings &amp; Rates'!$B$11,0)))),"")</f>
        <v/>
      </c>
      <c r="N238" s="6" t="n"/>
    </row>
    <row r="239">
      <c r="A239" s="5" t="n"/>
      <c r="B239" s="6" t="n"/>
      <c r="C239" s="6" t="n"/>
      <c r="D239" s="6" t="n"/>
      <c r="E239" s="6" t="n"/>
      <c r="F239" s="6" t="n"/>
      <c r="G239" s="6" t="n"/>
      <c r="H239" s="6" t="n"/>
      <c r="I239" s="6" t="n"/>
      <c r="J239" s="6">
        <f>IF(E239&lt;&gt;"Car/Van","",SUMIFS($I$8:I239,$E$8:E239,"Car/Van",$A$8:A239,"&gt;="&amp;='Settings &amp; Rates'!$B$3,$A$8:A239,"&lt;="&amp;='Settings &amp; Rates'!$B$4))</f>
        <v/>
      </c>
      <c r="K239" s="6">
        <f>IFERROR(IF(I239=0,"",IF(E239="Car/Van",  (MIN(MAX(='Settings &amp; Rates'!$B$13-SUMIFS($I$8:I238,$E$8:E238,"Car/Van",$A$8:A238,"&gt;="&amp;='Settings &amp; Rates'!$B$3,$A$8:A238,"&lt;="&amp;='Settings &amp; Rates'!$B$4)),I239)*='Settings &amp; Rates'!$B$8  +MAX(I239-MAX(0,='Settings &amp; Rates'!$B$13-SUMIFS($I$8:I238,$E$8:E238,"Car/Van",$A$8:A238,"&gt;="&amp;='Settings &amp; Rates'!$B$3,$A$8:A238,"&lt;="&amp;='Settings &amp; Rates'!$B$4)),0)*='Settings &amp; Rates'!$B$9)/I239,IF(E239="Motorcycle",='Settings &amp; Rates'!$B$10,IF(E239="Bicycle",='Settings &amp; Rates'!$B$11,"")))),"")</f>
        <v/>
      </c>
      <c r="L239" s="6">
        <f>IF(E239="Car/Van",='Settings &amp; Rates'!$B$12*F239,0)</f>
        <v/>
      </c>
      <c r="M239" s="7">
        <f>IFERROR(IF(I239=0,"",IF(E239="Car/Van",  MIN(MAX(='Settings &amp; Rates'!$B$13-SUMIFS($I$8:I238,$E$8:E238,"Car/Van",$A$8:A238,"&gt;="&amp;='Settings &amp; Rates'!$B$3,$A$8:A238,"&lt;="&amp;='Settings &amp; Rates'!$B$4)),I239)*='Settings &amp; Rates'!$B$8 +MAX(I239-MAX(0,='Settings &amp; Rates'!$B$13-SUMIFS($I$8:I238,$E$8:E238,"Car/Van",$A$8:A238,"&gt;="&amp;='Settings &amp; Rates'!$B$3,$A$8:A238,"&lt;="&amp;='Settings &amp; Rates'!$B$4)),0)*='Settings &amp; Rates'!$B$9 +I239*F239*='Settings &amp; Rates'!$B$12,IF(E239="Motorcycle",I239*='Settings &amp; Rates'!$B$10,IF(E239="Bicycle",I239*='Settings &amp; Rates'!$B$11,0)))),"")</f>
        <v/>
      </c>
      <c r="N239" s="6" t="n"/>
    </row>
    <row r="240">
      <c r="A240" s="5" t="n"/>
      <c r="B240" s="6" t="n"/>
      <c r="C240" s="6" t="n"/>
      <c r="D240" s="6" t="n"/>
      <c r="E240" s="6" t="n"/>
      <c r="F240" s="6" t="n"/>
      <c r="G240" s="6" t="n"/>
      <c r="H240" s="6" t="n"/>
      <c r="I240" s="6" t="n"/>
      <c r="J240" s="6">
        <f>IF(E240&lt;&gt;"Car/Van","",SUMIFS($I$8:I240,$E$8:E240,"Car/Van",$A$8:A240,"&gt;="&amp;='Settings &amp; Rates'!$B$3,$A$8:A240,"&lt;="&amp;='Settings &amp; Rates'!$B$4))</f>
        <v/>
      </c>
      <c r="K240" s="6">
        <f>IFERROR(IF(I240=0,"",IF(E240="Car/Van",  (MIN(MAX(='Settings &amp; Rates'!$B$13-SUMIFS($I$8:I239,$E$8:E239,"Car/Van",$A$8:A239,"&gt;="&amp;='Settings &amp; Rates'!$B$3,$A$8:A239,"&lt;="&amp;='Settings &amp; Rates'!$B$4)),I240)*='Settings &amp; Rates'!$B$8  +MAX(I240-MAX(0,='Settings &amp; Rates'!$B$13-SUMIFS($I$8:I239,$E$8:E239,"Car/Van",$A$8:A239,"&gt;="&amp;='Settings &amp; Rates'!$B$3,$A$8:A239,"&lt;="&amp;='Settings &amp; Rates'!$B$4)),0)*='Settings &amp; Rates'!$B$9)/I240,IF(E240="Motorcycle",='Settings &amp; Rates'!$B$10,IF(E240="Bicycle",='Settings &amp; Rates'!$B$11,"")))),"")</f>
        <v/>
      </c>
      <c r="L240" s="6">
        <f>IF(E240="Car/Van",='Settings &amp; Rates'!$B$12*F240,0)</f>
        <v/>
      </c>
      <c r="M240" s="7">
        <f>IFERROR(IF(I240=0,"",IF(E240="Car/Van",  MIN(MAX(='Settings &amp; Rates'!$B$13-SUMIFS($I$8:I239,$E$8:E239,"Car/Van",$A$8:A239,"&gt;="&amp;='Settings &amp; Rates'!$B$3,$A$8:A239,"&lt;="&amp;='Settings &amp; Rates'!$B$4)),I240)*='Settings &amp; Rates'!$B$8 +MAX(I240-MAX(0,='Settings &amp; Rates'!$B$13-SUMIFS($I$8:I239,$E$8:E239,"Car/Van",$A$8:A239,"&gt;="&amp;='Settings &amp; Rates'!$B$3,$A$8:A239,"&lt;="&amp;='Settings &amp; Rates'!$B$4)),0)*='Settings &amp; Rates'!$B$9 +I240*F240*='Settings &amp; Rates'!$B$12,IF(E240="Motorcycle",I240*='Settings &amp; Rates'!$B$10,IF(E240="Bicycle",I240*='Settings &amp; Rates'!$B$11,0)))),"")</f>
        <v/>
      </c>
      <c r="N240" s="6" t="n"/>
    </row>
    <row r="241">
      <c r="A241" s="5" t="n"/>
      <c r="B241" s="6" t="n"/>
      <c r="C241" s="6" t="n"/>
      <c r="D241" s="6" t="n"/>
      <c r="E241" s="6" t="n"/>
      <c r="F241" s="6" t="n"/>
      <c r="G241" s="6" t="n"/>
      <c r="H241" s="6" t="n"/>
      <c r="I241" s="6" t="n"/>
      <c r="J241" s="6">
        <f>IF(E241&lt;&gt;"Car/Van","",SUMIFS($I$8:I241,$E$8:E241,"Car/Van",$A$8:A241,"&gt;="&amp;='Settings &amp; Rates'!$B$3,$A$8:A241,"&lt;="&amp;='Settings &amp; Rates'!$B$4))</f>
        <v/>
      </c>
      <c r="K241" s="6">
        <f>IFERROR(IF(I241=0,"",IF(E241="Car/Van",  (MIN(MAX(='Settings &amp; Rates'!$B$13-SUMIFS($I$8:I240,$E$8:E240,"Car/Van",$A$8:A240,"&gt;="&amp;='Settings &amp; Rates'!$B$3,$A$8:A240,"&lt;="&amp;='Settings &amp; Rates'!$B$4)),I241)*='Settings &amp; Rates'!$B$8  +MAX(I241-MAX(0,='Settings &amp; Rates'!$B$13-SUMIFS($I$8:I240,$E$8:E240,"Car/Van",$A$8:A240,"&gt;="&amp;='Settings &amp; Rates'!$B$3,$A$8:A240,"&lt;="&amp;='Settings &amp; Rates'!$B$4)),0)*='Settings &amp; Rates'!$B$9)/I241,IF(E241="Motorcycle",='Settings &amp; Rates'!$B$10,IF(E241="Bicycle",='Settings &amp; Rates'!$B$11,"")))),"")</f>
        <v/>
      </c>
      <c r="L241" s="6">
        <f>IF(E241="Car/Van",='Settings &amp; Rates'!$B$12*F241,0)</f>
        <v/>
      </c>
      <c r="M241" s="7">
        <f>IFERROR(IF(I241=0,"",IF(E241="Car/Van",  MIN(MAX(='Settings &amp; Rates'!$B$13-SUMIFS($I$8:I240,$E$8:E240,"Car/Van",$A$8:A240,"&gt;="&amp;='Settings &amp; Rates'!$B$3,$A$8:A240,"&lt;="&amp;='Settings &amp; Rates'!$B$4)),I241)*='Settings &amp; Rates'!$B$8 +MAX(I241-MAX(0,='Settings &amp; Rates'!$B$13-SUMIFS($I$8:I240,$E$8:E240,"Car/Van",$A$8:A240,"&gt;="&amp;='Settings &amp; Rates'!$B$3,$A$8:A240,"&lt;="&amp;='Settings &amp; Rates'!$B$4)),0)*='Settings &amp; Rates'!$B$9 +I241*F241*='Settings &amp; Rates'!$B$12,IF(E241="Motorcycle",I241*='Settings &amp; Rates'!$B$10,IF(E241="Bicycle",I241*='Settings &amp; Rates'!$B$11,0)))),"")</f>
        <v/>
      </c>
      <c r="N241" s="6" t="n"/>
    </row>
    <row r="242">
      <c r="A242" s="5" t="n"/>
      <c r="B242" s="6" t="n"/>
      <c r="C242" s="6" t="n"/>
      <c r="D242" s="6" t="n"/>
      <c r="E242" s="6" t="n"/>
      <c r="F242" s="6" t="n"/>
      <c r="G242" s="6" t="n"/>
      <c r="H242" s="6" t="n"/>
      <c r="I242" s="6" t="n"/>
      <c r="J242" s="6">
        <f>IF(E242&lt;&gt;"Car/Van","",SUMIFS($I$8:I242,$E$8:E242,"Car/Van",$A$8:A242,"&gt;="&amp;='Settings &amp; Rates'!$B$3,$A$8:A242,"&lt;="&amp;='Settings &amp; Rates'!$B$4))</f>
        <v/>
      </c>
      <c r="K242" s="6">
        <f>IFERROR(IF(I242=0,"",IF(E242="Car/Van",  (MIN(MAX(='Settings &amp; Rates'!$B$13-SUMIFS($I$8:I241,$E$8:E241,"Car/Van",$A$8:A241,"&gt;="&amp;='Settings &amp; Rates'!$B$3,$A$8:A241,"&lt;="&amp;='Settings &amp; Rates'!$B$4)),I242)*='Settings &amp; Rates'!$B$8  +MAX(I242-MAX(0,='Settings &amp; Rates'!$B$13-SUMIFS($I$8:I241,$E$8:E241,"Car/Van",$A$8:A241,"&gt;="&amp;='Settings &amp; Rates'!$B$3,$A$8:A241,"&lt;="&amp;='Settings &amp; Rates'!$B$4)),0)*='Settings &amp; Rates'!$B$9)/I242,IF(E242="Motorcycle",='Settings &amp; Rates'!$B$10,IF(E242="Bicycle",='Settings &amp; Rates'!$B$11,"")))),"")</f>
        <v/>
      </c>
      <c r="L242" s="6">
        <f>IF(E242="Car/Van",='Settings &amp; Rates'!$B$12*F242,0)</f>
        <v/>
      </c>
      <c r="M242" s="7">
        <f>IFERROR(IF(I242=0,"",IF(E242="Car/Van",  MIN(MAX(='Settings &amp; Rates'!$B$13-SUMIFS($I$8:I241,$E$8:E241,"Car/Van",$A$8:A241,"&gt;="&amp;='Settings &amp; Rates'!$B$3,$A$8:A241,"&lt;="&amp;='Settings &amp; Rates'!$B$4)),I242)*='Settings &amp; Rates'!$B$8 +MAX(I242-MAX(0,='Settings &amp; Rates'!$B$13-SUMIFS($I$8:I241,$E$8:E241,"Car/Van",$A$8:A241,"&gt;="&amp;='Settings &amp; Rates'!$B$3,$A$8:A241,"&lt;="&amp;='Settings &amp; Rates'!$B$4)),0)*='Settings &amp; Rates'!$B$9 +I242*F242*='Settings &amp; Rates'!$B$12,IF(E242="Motorcycle",I242*='Settings &amp; Rates'!$B$10,IF(E242="Bicycle",I242*='Settings &amp; Rates'!$B$11,0)))),"")</f>
        <v/>
      </c>
      <c r="N242" s="6" t="n"/>
    </row>
    <row r="243">
      <c r="A243" s="5" t="n"/>
      <c r="B243" s="6" t="n"/>
      <c r="C243" s="6" t="n"/>
      <c r="D243" s="6" t="n"/>
      <c r="E243" s="6" t="n"/>
      <c r="F243" s="6" t="n"/>
      <c r="G243" s="6" t="n"/>
      <c r="H243" s="6" t="n"/>
      <c r="I243" s="6" t="n"/>
      <c r="J243" s="6">
        <f>IF(E243&lt;&gt;"Car/Van","",SUMIFS($I$8:I243,$E$8:E243,"Car/Van",$A$8:A243,"&gt;="&amp;='Settings &amp; Rates'!$B$3,$A$8:A243,"&lt;="&amp;='Settings &amp; Rates'!$B$4))</f>
        <v/>
      </c>
      <c r="K243" s="6">
        <f>IFERROR(IF(I243=0,"",IF(E243="Car/Van",  (MIN(MAX(='Settings &amp; Rates'!$B$13-SUMIFS($I$8:I242,$E$8:E242,"Car/Van",$A$8:A242,"&gt;="&amp;='Settings &amp; Rates'!$B$3,$A$8:A242,"&lt;="&amp;='Settings &amp; Rates'!$B$4)),I243)*='Settings &amp; Rates'!$B$8  +MAX(I243-MAX(0,='Settings &amp; Rates'!$B$13-SUMIFS($I$8:I242,$E$8:E242,"Car/Van",$A$8:A242,"&gt;="&amp;='Settings &amp; Rates'!$B$3,$A$8:A242,"&lt;="&amp;='Settings &amp; Rates'!$B$4)),0)*='Settings &amp; Rates'!$B$9)/I243,IF(E243="Motorcycle",='Settings &amp; Rates'!$B$10,IF(E243="Bicycle",='Settings &amp; Rates'!$B$11,"")))),"")</f>
        <v/>
      </c>
      <c r="L243" s="6">
        <f>IF(E243="Car/Van",='Settings &amp; Rates'!$B$12*F243,0)</f>
        <v/>
      </c>
      <c r="M243" s="7">
        <f>IFERROR(IF(I243=0,"",IF(E243="Car/Van",  MIN(MAX(='Settings &amp; Rates'!$B$13-SUMIFS($I$8:I242,$E$8:E242,"Car/Van",$A$8:A242,"&gt;="&amp;='Settings &amp; Rates'!$B$3,$A$8:A242,"&lt;="&amp;='Settings &amp; Rates'!$B$4)),I243)*='Settings &amp; Rates'!$B$8 +MAX(I243-MAX(0,='Settings &amp; Rates'!$B$13-SUMIFS($I$8:I242,$E$8:E242,"Car/Van",$A$8:A242,"&gt;="&amp;='Settings &amp; Rates'!$B$3,$A$8:A242,"&lt;="&amp;='Settings &amp; Rates'!$B$4)),0)*='Settings &amp; Rates'!$B$9 +I243*F243*='Settings &amp; Rates'!$B$12,IF(E243="Motorcycle",I243*='Settings &amp; Rates'!$B$10,IF(E243="Bicycle",I243*='Settings &amp; Rates'!$B$11,0)))),"")</f>
        <v/>
      </c>
      <c r="N243" s="6" t="n"/>
    </row>
    <row r="244">
      <c r="A244" s="5" t="n"/>
      <c r="B244" s="6" t="n"/>
      <c r="C244" s="6" t="n"/>
      <c r="D244" s="6" t="n"/>
      <c r="E244" s="6" t="n"/>
      <c r="F244" s="6" t="n"/>
      <c r="G244" s="6" t="n"/>
      <c r="H244" s="6" t="n"/>
      <c r="I244" s="6" t="n"/>
      <c r="J244" s="6">
        <f>IF(E244&lt;&gt;"Car/Van","",SUMIFS($I$8:I244,$E$8:E244,"Car/Van",$A$8:A244,"&gt;="&amp;='Settings &amp; Rates'!$B$3,$A$8:A244,"&lt;="&amp;='Settings &amp; Rates'!$B$4))</f>
        <v/>
      </c>
      <c r="K244" s="6">
        <f>IFERROR(IF(I244=0,"",IF(E244="Car/Van",  (MIN(MAX(='Settings &amp; Rates'!$B$13-SUMIFS($I$8:I243,$E$8:E243,"Car/Van",$A$8:A243,"&gt;="&amp;='Settings &amp; Rates'!$B$3,$A$8:A243,"&lt;="&amp;='Settings &amp; Rates'!$B$4)),I244)*='Settings &amp; Rates'!$B$8  +MAX(I244-MAX(0,='Settings &amp; Rates'!$B$13-SUMIFS($I$8:I243,$E$8:E243,"Car/Van",$A$8:A243,"&gt;="&amp;='Settings &amp; Rates'!$B$3,$A$8:A243,"&lt;="&amp;='Settings &amp; Rates'!$B$4)),0)*='Settings &amp; Rates'!$B$9)/I244,IF(E244="Motorcycle",='Settings &amp; Rates'!$B$10,IF(E244="Bicycle",='Settings &amp; Rates'!$B$11,"")))),"")</f>
        <v/>
      </c>
      <c r="L244" s="6">
        <f>IF(E244="Car/Van",='Settings &amp; Rates'!$B$12*F244,0)</f>
        <v/>
      </c>
      <c r="M244" s="7">
        <f>IFERROR(IF(I244=0,"",IF(E244="Car/Van",  MIN(MAX(='Settings &amp; Rates'!$B$13-SUMIFS($I$8:I243,$E$8:E243,"Car/Van",$A$8:A243,"&gt;="&amp;='Settings &amp; Rates'!$B$3,$A$8:A243,"&lt;="&amp;='Settings &amp; Rates'!$B$4)),I244)*='Settings &amp; Rates'!$B$8 +MAX(I244-MAX(0,='Settings &amp; Rates'!$B$13-SUMIFS($I$8:I243,$E$8:E243,"Car/Van",$A$8:A243,"&gt;="&amp;='Settings &amp; Rates'!$B$3,$A$8:A243,"&lt;="&amp;='Settings &amp; Rates'!$B$4)),0)*='Settings &amp; Rates'!$B$9 +I244*F244*='Settings &amp; Rates'!$B$12,IF(E244="Motorcycle",I244*='Settings &amp; Rates'!$B$10,IF(E244="Bicycle",I244*='Settings &amp; Rates'!$B$11,0)))),"")</f>
        <v/>
      </c>
      <c r="N244" s="6" t="n"/>
    </row>
    <row r="245">
      <c r="A245" s="5" t="n"/>
      <c r="B245" s="6" t="n"/>
      <c r="C245" s="6" t="n"/>
      <c r="D245" s="6" t="n"/>
      <c r="E245" s="6" t="n"/>
      <c r="F245" s="6" t="n"/>
      <c r="G245" s="6" t="n"/>
      <c r="H245" s="6" t="n"/>
      <c r="I245" s="6" t="n"/>
      <c r="J245" s="6">
        <f>IF(E245&lt;&gt;"Car/Van","",SUMIFS($I$8:I245,$E$8:E245,"Car/Van",$A$8:A245,"&gt;="&amp;='Settings &amp; Rates'!$B$3,$A$8:A245,"&lt;="&amp;='Settings &amp; Rates'!$B$4))</f>
        <v/>
      </c>
      <c r="K245" s="6">
        <f>IFERROR(IF(I245=0,"",IF(E245="Car/Van",  (MIN(MAX(='Settings &amp; Rates'!$B$13-SUMIFS($I$8:I244,$E$8:E244,"Car/Van",$A$8:A244,"&gt;="&amp;='Settings &amp; Rates'!$B$3,$A$8:A244,"&lt;="&amp;='Settings &amp; Rates'!$B$4)),I245)*='Settings &amp; Rates'!$B$8  +MAX(I245-MAX(0,='Settings &amp; Rates'!$B$13-SUMIFS($I$8:I244,$E$8:E244,"Car/Van",$A$8:A244,"&gt;="&amp;='Settings &amp; Rates'!$B$3,$A$8:A244,"&lt;="&amp;='Settings &amp; Rates'!$B$4)),0)*='Settings &amp; Rates'!$B$9)/I245,IF(E245="Motorcycle",='Settings &amp; Rates'!$B$10,IF(E245="Bicycle",='Settings &amp; Rates'!$B$11,"")))),"")</f>
        <v/>
      </c>
      <c r="L245" s="6">
        <f>IF(E245="Car/Van",='Settings &amp; Rates'!$B$12*F245,0)</f>
        <v/>
      </c>
      <c r="M245" s="7">
        <f>IFERROR(IF(I245=0,"",IF(E245="Car/Van",  MIN(MAX(='Settings &amp; Rates'!$B$13-SUMIFS($I$8:I244,$E$8:E244,"Car/Van",$A$8:A244,"&gt;="&amp;='Settings &amp; Rates'!$B$3,$A$8:A244,"&lt;="&amp;='Settings &amp; Rates'!$B$4)),I245)*='Settings &amp; Rates'!$B$8 +MAX(I245-MAX(0,='Settings &amp; Rates'!$B$13-SUMIFS($I$8:I244,$E$8:E244,"Car/Van",$A$8:A244,"&gt;="&amp;='Settings &amp; Rates'!$B$3,$A$8:A244,"&lt;="&amp;='Settings &amp; Rates'!$B$4)),0)*='Settings &amp; Rates'!$B$9 +I245*F245*='Settings &amp; Rates'!$B$12,IF(E245="Motorcycle",I245*='Settings &amp; Rates'!$B$10,IF(E245="Bicycle",I245*='Settings &amp; Rates'!$B$11,0)))),"")</f>
        <v/>
      </c>
      <c r="N245" s="6" t="n"/>
    </row>
    <row r="246">
      <c r="A246" s="5" t="n"/>
      <c r="B246" s="6" t="n"/>
      <c r="C246" s="6" t="n"/>
      <c r="D246" s="6" t="n"/>
      <c r="E246" s="6" t="n"/>
      <c r="F246" s="6" t="n"/>
      <c r="G246" s="6" t="n"/>
      <c r="H246" s="6" t="n"/>
      <c r="I246" s="6" t="n"/>
      <c r="J246" s="6">
        <f>IF(E246&lt;&gt;"Car/Van","",SUMIFS($I$8:I246,$E$8:E246,"Car/Van",$A$8:A246,"&gt;="&amp;='Settings &amp; Rates'!$B$3,$A$8:A246,"&lt;="&amp;='Settings &amp; Rates'!$B$4))</f>
        <v/>
      </c>
      <c r="K246" s="6">
        <f>IFERROR(IF(I246=0,"",IF(E246="Car/Van",  (MIN(MAX(='Settings &amp; Rates'!$B$13-SUMIFS($I$8:I245,$E$8:E245,"Car/Van",$A$8:A245,"&gt;="&amp;='Settings &amp; Rates'!$B$3,$A$8:A245,"&lt;="&amp;='Settings &amp; Rates'!$B$4)),I246)*='Settings &amp; Rates'!$B$8  +MAX(I246-MAX(0,='Settings &amp; Rates'!$B$13-SUMIFS($I$8:I245,$E$8:E245,"Car/Van",$A$8:A245,"&gt;="&amp;='Settings &amp; Rates'!$B$3,$A$8:A245,"&lt;="&amp;='Settings &amp; Rates'!$B$4)),0)*='Settings &amp; Rates'!$B$9)/I246,IF(E246="Motorcycle",='Settings &amp; Rates'!$B$10,IF(E246="Bicycle",='Settings &amp; Rates'!$B$11,"")))),"")</f>
        <v/>
      </c>
      <c r="L246" s="6">
        <f>IF(E246="Car/Van",='Settings &amp; Rates'!$B$12*F246,0)</f>
        <v/>
      </c>
      <c r="M246" s="7">
        <f>IFERROR(IF(I246=0,"",IF(E246="Car/Van",  MIN(MAX(='Settings &amp; Rates'!$B$13-SUMIFS($I$8:I245,$E$8:E245,"Car/Van",$A$8:A245,"&gt;="&amp;='Settings &amp; Rates'!$B$3,$A$8:A245,"&lt;="&amp;='Settings &amp; Rates'!$B$4)),I246)*='Settings &amp; Rates'!$B$8 +MAX(I246-MAX(0,='Settings &amp; Rates'!$B$13-SUMIFS($I$8:I245,$E$8:E245,"Car/Van",$A$8:A245,"&gt;="&amp;='Settings &amp; Rates'!$B$3,$A$8:A245,"&lt;="&amp;='Settings &amp; Rates'!$B$4)),0)*='Settings &amp; Rates'!$B$9 +I246*F246*='Settings &amp; Rates'!$B$12,IF(E246="Motorcycle",I246*='Settings &amp; Rates'!$B$10,IF(E246="Bicycle",I246*='Settings &amp; Rates'!$B$11,0)))),"")</f>
        <v/>
      </c>
      <c r="N246" s="6" t="n"/>
    </row>
    <row r="247">
      <c r="A247" s="5" t="n"/>
      <c r="B247" s="6" t="n"/>
      <c r="C247" s="6" t="n"/>
      <c r="D247" s="6" t="n"/>
      <c r="E247" s="6" t="n"/>
      <c r="F247" s="6" t="n"/>
      <c r="G247" s="6" t="n"/>
      <c r="H247" s="6" t="n"/>
      <c r="I247" s="6" t="n"/>
      <c r="J247" s="6">
        <f>IF(E247&lt;&gt;"Car/Van","",SUMIFS($I$8:I247,$E$8:E247,"Car/Van",$A$8:A247,"&gt;="&amp;='Settings &amp; Rates'!$B$3,$A$8:A247,"&lt;="&amp;='Settings &amp; Rates'!$B$4))</f>
        <v/>
      </c>
      <c r="K247" s="6">
        <f>IFERROR(IF(I247=0,"",IF(E247="Car/Van",  (MIN(MAX(='Settings &amp; Rates'!$B$13-SUMIFS($I$8:I246,$E$8:E246,"Car/Van",$A$8:A246,"&gt;="&amp;='Settings &amp; Rates'!$B$3,$A$8:A246,"&lt;="&amp;='Settings &amp; Rates'!$B$4)),I247)*='Settings &amp; Rates'!$B$8  +MAX(I247-MAX(0,='Settings &amp; Rates'!$B$13-SUMIFS($I$8:I246,$E$8:E246,"Car/Van",$A$8:A246,"&gt;="&amp;='Settings &amp; Rates'!$B$3,$A$8:A246,"&lt;="&amp;='Settings &amp; Rates'!$B$4)),0)*='Settings &amp; Rates'!$B$9)/I247,IF(E247="Motorcycle",='Settings &amp; Rates'!$B$10,IF(E247="Bicycle",='Settings &amp; Rates'!$B$11,"")))),"")</f>
        <v/>
      </c>
      <c r="L247" s="6">
        <f>IF(E247="Car/Van",='Settings &amp; Rates'!$B$12*F247,0)</f>
        <v/>
      </c>
      <c r="M247" s="7">
        <f>IFERROR(IF(I247=0,"",IF(E247="Car/Van",  MIN(MAX(='Settings &amp; Rates'!$B$13-SUMIFS($I$8:I246,$E$8:E246,"Car/Van",$A$8:A246,"&gt;="&amp;='Settings &amp; Rates'!$B$3,$A$8:A246,"&lt;="&amp;='Settings &amp; Rates'!$B$4)),I247)*='Settings &amp; Rates'!$B$8 +MAX(I247-MAX(0,='Settings &amp; Rates'!$B$13-SUMIFS($I$8:I246,$E$8:E246,"Car/Van",$A$8:A246,"&gt;="&amp;='Settings &amp; Rates'!$B$3,$A$8:A246,"&lt;="&amp;='Settings &amp; Rates'!$B$4)),0)*='Settings &amp; Rates'!$B$9 +I247*F247*='Settings &amp; Rates'!$B$12,IF(E247="Motorcycle",I247*='Settings &amp; Rates'!$B$10,IF(E247="Bicycle",I247*='Settings &amp; Rates'!$B$11,0)))),"")</f>
        <v/>
      </c>
      <c r="N247" s="6" t="n"/>
    </row>
    <row r="248">
      <c r="A248" s="5" t="n"/>
      <c r="B248" s="6" t="n"/>
      <c r="C248" s="6" t="n"/>
      <c r="D248" s="6" t="n"/>
      <c r="E248" s="6" t="n"/>
      <c r="F248" s="6" t="n"/>
      <c r="G248" s="6" t="n"/>
      <c r="H248" s="6" t="n"/>
      <c r="I248" s="6" t="n"/>
      <c r="J248" s="6">
        <f>IF(E248&lt;&gt;"Car/Van","",SUMIFS($I$8:I248,$E$8:E248,"Car/Van",$A$8:A248,"&gt;="&amp;='Settings &amp; Rates'!$B$3,$A$8:A248,"&lt;="&amp;='Settings &amp; Rates'!$B$4))</f>
        <v/>
      </c>
      <c r="K248" s="6">
        <f>IFERROR(IF(I248=0,"",IF(E248="Car/Van",  (MIN(MAX(='Settings &amp; Rates'!$B$13-SUMIFS($I$8:I247,$E$8:E247,"Car/Van",$A$8:A247,"&gt;="&amp;='Settings &amp; Rates'!$B$3,$A$8:A247,"&lt;="&amp;='Settings &amp; Rates'!$B$4)),I248)*='Settings &amp; Rates'!$B$8  +MAX(I248-MAX(0,='Settings &amp; Rates'!$B$13-SUMIFS($I$8:I247,$E$8:E247,"Car/Van",$A$8:A247,"&gt;="&amp;='Settings &amp; Rates'!$B$3,$A$8:A247,"&lt;="&amp;='Settings &amp; Rates'!$B$4)),0)*='Settings &amp; Rates'!$B$9)/I248,IF(E248="Motorcycle",='Settings &amp; Rates'!$B$10,IF(E248="Bicycle",='Settings &amp; Rates'!$B$11,"")))),"")</f>
        <v/>
      </c>
      <c r="L248" s="6">
        <f>IF(E248="Car/Van",='Settings &amp; Rates'!$B$12*F248,0)</f>
        <v/>
      </c>
      <c r="M248" s="7">
        <f>IFERROR(IF(I248=0,"",IF(E248="Car/Van",  MIN(MAX(='Settings &amp; Rates'!$B$13-SUMIFS($I$8:I247,$E$8:E247,"Car/Van",$A$8:A247,"&gt;="&amp;='Settings &amp; Rates'!$B$3,$A$8:A247,"&lt;="&amp;='Settings &amp; Rates'!$B$4)),I248)*='Settings &amp; Rates'!$B$8 +MAX(I248-MAX(0,='Settings &amp; Rates'!$B$13-SUMIFS($I$8:I247,$E$8:E247,"Car/Van",$A$8:A247,"&gt;="&amp;='Settings &amp; Rates'!$B$3,$A$8:A247,"&lt;="&amp;='Settings &amp; Rates'!$B$4)),0)*='Settings &amp; Rates'!$B$9 +I248*F248*='Settings &amp; Rates'!$B$12,IF(E248="Motorcycle",I248*='Settings &amp; Rates'!$B$10,IF(E248="Bicycle",I248*='Settings &amp; Rates'!$B$11,0)))),"")</f>
        <v/>
      </c>
      <c r="N248" s="6" t="n"/>
    </row>
    <row r="249">
      <c r="A249" s="5" t="n"/>
      <c r="B249" s="6" t="n"/>
      <c r="C249" s="6" t="n"/>
      <c r="D249" s="6" t="n"/>
      <c r="E249" s="6" t="n"/>
      <c r="F249" s="6" t="n"/>
      <c r="G249" s="6" t="n"/>
      <c r="H249" s="6" t="n"/>
      <c r="I249" s="6" t="n"/>
      <c r="J249" s="6">
        <f>IF(E249&lt;&gt;"Car/Van","",SUMIFS($I$8:I249,$E$8:E249,"Car/Van",$A$8:A249,"&gt;="&amp;='Settings &amp; Rates'!$B$3,$A$8:A249,"&lt;="&amp;='Settings &amp; Rates'!$B$4))</f>
        <v/>
      </c>
      <c r="K249" s="6">
        <f>IFERROR(IF(I249=0,"",IF(E249="Car/Van",  (MIN(MAX(='Settings &amp; Rates'!$B$13-SUMIFS($I$8:I248,$E$8:E248,"Car/Van",$A$8:A248,"&gt;="&amp;='Settings &amp; Rates'!$B$3,$A$8:A248,"&lt;="&amp;='Settings &amp; Rates'!$B$4)),I249)*='Settings &amp; Rates'!$B$8  +MAX(I249-MAX(0,='Settings &amp; Rates'!$B$13-SUMIFS($I$8:I248,$E$8:E248,"Car/Van",$A$8:A248,"&gt;="&amp;='Settings &amp; Rates'!$B$3,$A$8:A248,"&lt;="&amp;='Settings &amp; Rates'!$B$4)),0)*='Settings &amp; Rates'!$B$9)/I249,IF(E249="Motorcycle",='Settings &amp; Rates'!$B$10,IF(E249="Bicycle",='Settings &amp; Rates'!$B$11,"")))),"")</f>
        <v/>
      </c>
      <c r="L249" s="6">
        <f>IF(E249="Car/Van",='Settings &amp; Rates'!$B$12*F249,0)</f>
        <v/>
      </c>
      <c r="M249" s="7">
        <f>IFERROR(IF(I249=0,"",IF(E249="Car/Van",  MIN(MAX(='Settings &amp; Rates'!$B$13-SUMIFS($I$8:I248,$E$8:E248,"Car/Van",$A$8:A248,"&gt;="&amp;='Settings &amp; Rates'!$B$3,$A$8:A248,"&lt;="&amp;='Settings &amp; Rates'!$B$4)),I249)*='Settings &amp; Rates'!$B$8 +MAX(I249-MAX(0,='Settings &amp; Rates'!$B$13-SUMIFS($I$8:I248,$E$8:E248,"Car/Van",$A$8:A248,"&gt;="&amp;='Settings &amp; Rates'!$B$3,$A$8:A248,"&lt;="&amp;='Settings &amp; Rates'!$B$4)),0)*='Settings &amp; Rates'!$B$9 +I249*F249*='Settings &amp; Rates'!$B$12,IF(E249="Motorcycle",I249*='Settings &amp; Rates'!$B$10,IF(E249="Bicycle",I249*='Settings &amp; Rates'!$B$11,0)))),"")</f>
        <v/>
      </c>
      <c r="N249" s="6" t="n"/>
    </row>
    <row r="250">
      <c r="A250" s="5" t="n"/>
      <c r="B250" s="6" t="n"/>
      <c r="C250" s="6" t="n"/>
      <c r="D250" s="6" t="n"/>
      <c r="E250" s="6" t="n"/>
      <c r="F250" s="6" t="n"/>
      <c r="G250" s="6" t="n"/>
      <c r="H250" s="6" t="n"/>
      <c r="I250" s="6" t="n"/>
      <c r="J250" s="6">
        <f>IF(E250&lt;&gt;"Car/Van","",SUMIFS($I$8:I250,$E$8:E250,"Car/Van",$A$8:A250,"&gt;="&amp;='Settings &amp; Rates'!$B$3,$A$8:A250,"&lt;="&amp;='Settings &amp; Rates'!$B$4))</f>
        <v/>
      </c>
      <c r="K250" s="6">
        <f>IFERROR(IF(I250=0,"",IF(E250="Car/Van",  (MIN(MAX(='Settings &amp; Rates'!$B$13-SUMIFS($I$8:I249,$E$8:E249,"Car/Van",$A$8:A249,"&gt;="&amp;='Settings &amp; Rates'!$B$3,$A$8:A249,"&lt;="&amp;='Settings &amp; Rates'!$B$4)),I250)*='Settings &amp; Rates'!$B$8  +MAX(I250-MAX(0,='Settings &amp; Rates'!$B$13-SUMIFS($I$8:I249,$E$8:E249,"Car/Van",$A$8:A249,"&gt;="&amp;='Settings &amp; Rates'!$B$3,$A$8:A249,"&lt;="&amp;='Settings &amp; Rates'!$B$4)),0)*='Settings &amp; Rates'!$B$9)/I250,IF(E250="Motorcycle",='Settings &amp; Rates'!$B$10,IF(E250="Bicycle",='Settings &amp; Rates'!$B$11,"")))),"")</f>
        <v/>
      </c>
      <c r="L250" s="6">
        <f>IF(E250="Car/Van",='Settings &amp; Rates'!$B$12*F250,0)</f>
        <v/>
      </c>
      <c r="M250" s="7">
        <f>IFERROR(IF(I250=0,"",IF(E250="Car/Van",  MIN(MAX(='Settings &amp; Rates'!$B$13-SUMIFS($I$8:I249,$E$8:E249,"Car/Van",$A$8:A249,"&gt;="&amp;='Settings &amp; Rates'!$B$3,$A$8:A249,"&lt;="&amp;='Settings &amp; Rates'!$B$4)),I250)*='Settings &amp; Rates'!$B$8 +MAX(I250-MAX(0,='Settings &amp; Rates'!$B$13-SUMIFS($I$8:I249,$E$8:E249,"Car/Van",$A$8:A249,"&gt;="&amp;='Settings &amp; Rates'!$B$3,$A$8:A249,"&lt;="&amp;='Settings &amp; Rates'!$B$4)),0)*='Settings &amp; Rates'!$B$9 +I250*F250*='Settings &amp; Rates'!$B$12,IF(E250="Motorcycle",I250*='Settings &amp; Rates'!$B$10,IF(E250="Bicycle",I250*='Settings &amp; Rates'!$B$11,0)))),"")</f>
        <v/>
      </c>
      <c r="N250" s="6" t="n"/>
    </row>
    <row r="251">
      <c r="A251" s="5" t="n"/>
      <c r="B251" s="6" t="n"/>
      <c r="C251" s="6" t="n"/>
      <c r="D251" s="6" t="n"/>
      <c r="E251" s="6" t="n"/>
      <c r="F251" s="6" t="n"/>
      <c r="G251" s="6" t="n"/>
      <c r="H251" s="6" t="n"/>
      <c r="I251" s="6" t="n"/>
      <c r="J251" s="6">
        <f>IF(E251&lt;&gt;"Car/Van","",SUMIFS($I$8:I251,$E$8:E251,"Car/Van",$A$8:A251,"&gt;="&amp;='Settings &amp; Rates'!$B$3,$A$8:A251,"&lt;="&amp;='Settings &amp; Rates'!$B$4))</f>
        <v/>
      </c>
      <c r="K251" s="6">
        <f>IFERROR(IF(I251=0,"",IF(E251="Car/Van",  (MIN(MAX(='Settings &amp; Rates'!$B$13-SUMIFS($I$8:I250,$E$8:E250,"Car/Van",$A$8:A250,"&gt;="&amp;='Settings &amp; Rates'!$B$3,$A$8:A250,"&lt;="&amp;='Settings &amp; Rates'!$B$4)),I251)*='Settings &amp; Rates'!$B$8  +MAX(I251-MAX(0,='Settings &amp; Rates'!$B$13-SUMIFS($I$8:I250,$E$8:E250,"Car/Van",$A$8:A250,"&gt;="&amp;='Settings &amp; Rates'!$B$3,$A$8:A250,"&lt;="&amp;='Settings &amp; Rates'!$B$4)),0)*='Settings &amp; Rates'!$B$9)/I251,IF(E251="Motorcycle",='Settings &amp; Rates'!$B$10,IF(E251="Bicycle",='Settings &amp; Rates'!$B$11,"")))),"")</f>
        <v/>
      </c>
      <c r="L251" s="6">
        <f>IF(E251="Car/Van",='Settings &amp; Rates'!$B$12*F251,0)</f>
        <v/>
      </c>
      <c r="M251" s="7">
        <f>IFERROR(IF(I251=0,"",IF(E251="Car/Van",  MIN(MAX(='Settings &amp; Rates'!$B$13-SUMIFS($I$8:I250,$E$8:E250,"Car/Van",$A$8:A250,"&gt;="&amp;='Settings &amp; Rates'!$B$3,$A$8:A250,"&lt;="&amp;='Settings &amp; Rates'!$B$4)),I251)*='Settings &amp; Rates'!$B$8 +MAX(I251-MAX(0,='Settings &amp; Rates'!$B$13-SUMIFS($I$8:I250,$E$8:E250,"Car/Van",$A$8:A250,"&gt;="&amp;='Settings &amp; Rates'!$B$3,$A$8:A250,"&lt;="&amp;='Settings &amp; Rates'!$B$4)),0)*='Settings &amp; Rates'!$B$9 +I251*F251*='Settings &amp; Rates'!$B$12,IF(E251="Motorcycle",I251*='Settings &amp; Rates'!$B$10,IF(E251="Bicycle",I251*='Settings &amp; Rates'!$B$11,0)))),"")</f>
        <v/>
      </c>
      <c r="N251" s="6" t="n"/>
    </row>
    <row r="252">
      <c r="A252" s="5" t="n"/>
      <c r="B252" s="6" t="n"/>
      <c r="C252" s="6" t="n"/>
      <c r="D252" s="6" t="n"/>
      <c r="E252" s="6" t="n"/>
      <c r="F252" s="6" t="n"/>
      <c r="G252" s="6" t="n"/>
      <c r="H252" s="6" t="n"/>
      <c r="I252" s="6" t="n"/>
      <c r="J252" s="6">
        <f>IF(E252&lt;&gt;"Car/Van","",SUMIFS($I$8:I252,$E$8:E252,"Car/Van",$A$8:A252,"&gt;="&amp;='Settings &amp; Rates'!$B$3,$A$8:A252,"&lt;="&amp;='Settings &amp; Rates'!$B$4))</f>
        <v/>
      </c>
      <c r="K252" s="6">
        <f>IFERROR(IF(I252=0,"",IF(E252="Car/Van",  (MIN(MAX(='Settings &amp; Rates'!$B$13-SUMIFS($I$8:I251,$E$8:E251,"Car/Van",$A$8:A251,"&gt;="&amp;='Settings &amp; Rates'!$B$3,$A$8:A251,"&lt;="&amp;='Settings &amp; Rates'!$B$4)),I252)*='Settings &amp; Rates'!$B$8  +MAX(I252-MAX(0,='Settings &amp; Rates'!$B$13-SUMIFS($I$8:I251,$E$8:E251,"Car/Van",$A$8:A251,"&gt;="&amp;='Settings &amp; Rates'!$B$3,$A$8:A251,"&lt;="&amp;='Settings &amp; Rates'!$B$4)),0)*='Settings &amp; Rates'!$B$9)/I252,IF(E252="Motorcycle",='Settings &amp; Rates'!$B$10,IF(E252="Bicycle",='Settings &amp; Rates'!$B$11,"")))),"")</f>
        <v/>
      </c>
      <c r="L252" s="6">
        <f>IF(E252="Car/Van",='Settings &amp; Rates'!$B$12*F252,0)</f>
        <v/>
      </c>
      <c r="M252" s="7">
        <f>IFERROR(IF(I252=0,"",IF(E252="Car/Van",  MIN(MAX(='Settings &amp; Rates'!$B$13-SUMIFS($I$8:I251,$E$8:E251,"Car/Van",$A$8:A251,"&gt;="&amp;='Settings &amp; Rates'!$B$3,$A$8:A251,"&lt;="&amp;='Settings &amp; Rates'!$B$4)),I252)*='Settings &amp; Rates'!$B$8 +MAX(I252-MAX(0,='Settings &amp; Rates'!$B$13-SUMIFS($I$8:I251,$E$8:E251,"Car/Van",$A$8:A251,"&gt;="&amp;='Settings &amp; Rates'!$B$3,$A$8:A251,"&lt;="&amp;='Settings &amp; Rates'!$B$4)),0)*='Settings &amp; Rates'!$B$9 +I252*F252*='Settings &amp; Rates'!$B$12,IF(E252="Motorcycle",I252*='Settings &amp; Rates'!$B$10,IF(E252="Bicycle",I252*='Settings &amp; Rates'!$B$11,0)))),"")</f>
        <v/>
      </c>
      <c r="N252" s="6" t="n"/>
    </row>
    <row r="253">
      <c r="A253" s="5" t="n"/>
      <c r="B253" s="6" t="n"/>
      <c r="C253" s="6" t="n"/>
      <c r="D253" s="6" t="n"/>
      <c r="E253" s="6" t="n"/>
      <c r="F253" s="6" t="n"/>
      <c r="G253" s="6" t="n"/>
      <c r="H253" s="6" t="n"/>
      <c r="I253" s="6" t="n"/>
      <c r="J253" s="6">
        <f>IF(E253&lt;&gt;"Car/Van","",SUMIFS($I$8:I253,$E$8:E253,"Car/Van",$A$8:A253,"&gt;="&amp;='Settings &amp; Rates'!$B$3,$A$8:A253,"&lt;="&amp;='Settings &amp; Rates'!$B$4))</f>
        <v/>
      </c>
      <c r="K253" s="6">
        <f>IFERROR(IF(I253=0,"",IF(E253="Car/Van",  (MIN(MAX(='Settings &amp; Rates'!$B$13-SUMIFS($I$8:I252,$E$8:E252,"Car/Van",$A$8:A252,"&gt;="&amp;='Settings &amp; Rates'!$B$3,$A$8:A252,"&lt;="&amp;='Settings &amp; Rates'!$B$4)),I253)*='Settings &amp; Rates'!$B$8  +MAX(I253-MAX(0,='Settings &amp; Rates'!$B$13-SUMIFS($I$8:I252,$E$8:E252,"Car/Van",$A$8:A252,"&gt;="&amp;='Settings &amp; Rates'!$B$3,$A$8:A252,"&lt;="&amp;='Settings &amp; Rates'!$B$4)),0)*='Settings &amp; Rates'!$B$9)/I253,IF(E253="Motorcycle",='Settings &amp; Rates'!$B$10,IF(E253="Bicycle",='Settings &amp; Rates'!$B$11,"")))),"")</f>
        <v/>
      </c>
      <c r="L253" s="6">
        <f>IF(E253="Car/Van",='Settings &amp; Rates'!$B$12*F253,0)</f>
        <v/>
      </c>
      <c r="M253" s="7">
        <f>IFERROR(IF(I253=0,"",IF(E253="Car/Van",  MIN(MAX(='Settings &amp; Rates'!$B$13-SUMIFS($I$8:I252,$E$8:E252,"Car/Van",$A$8:A252,"&gt;="&amp;='Settings &amp; Rates'!$B$3,$A$8:A252,"&lt;="&amp;='Settings &amp; Rates'!$B$4)),I253)*='Settings &amp; Rates'!$B$8 +MAX(I253-MAX(0,='Settings &amp; Rates'!$B$13-SUMIFS($I$8:I252,$E$8:E252,"Car/Van",$A$8:A252,"&gt;="&amp;='Settings &amp; Rates'!$B$3,$A$8:A252,"&lt;="&amp;='Settings &amp; Rates'!$B$4)),0)*='Settings &amp; Rates'!$B$9 +I253*F253*='Settings &amp; Rates'!$B$12,IF(E253="Motorcycle",I253*='Settings &amp; Rates'!$B$10,IF(E253="Bicycle",I253*='Settings &amp; Rates'!$B$11,0)))),"")</f>
        <v/>
      </c>
      <c r="N253" s="6" t="n"/>
    </row>
    <row r="254">
      <c r="A254" s="5" t="n"/>
      <c r="B254" s="6" t="n"/>
      <c r="C254" s="6" t="n"/>
      <c r="D254" s="6" t="n"/>
      <c r="E254" s="6" t="n"/>
      <c r="F254" s="6" t="n"/>
      <c r="G254" s="6" t="n"/>
      <c r="H254" s="6" t="n"/>
      <c r="I254" s="6" t="n"/>
      <c r="J254" s="6">
        <f>IF(E254&lt;&gt;"Car/Van","",SUMIFS($I$8:I254,$E$8:E254,"Car/Van",$A$8:A254,"&gt;="&amp;='Settings &amp; Rates'!$B$3,$A$8:A254,"&lt;="&amp;='Settings &amp; Rates'!$B$4))</f>
        <v/>
      </c>
      <c r="K254" s="6">
        <f>IFERROR(IF(I254=0,"",IF(E254="Car/Van",  (MIN(MAX(='Settings &amp; Rates'!$B$13-SUMIFS($I$8:I253,$E$8:E253,"Car/Van",$A$8:A253,"&gt;="&amp;='Settings &amp; Rates'!$B$3,$A$8:A253,"&lt;="&amp;='Settings &amp; Rates'!$B$4)),I254)*='Settings &amp; Rates'!$B$8  +MAX(I254-MAX(0,='Settings &amp; Rates'!$B$13-SUMIFS($I$8:I253,$E$8:E253,"Car/Van",$A$8:A253,"&gt;="&amp;='Settings &amp; Rates'!$B$3,$A$8:A253,"&lt;="&amp;='Settings &amp; Rates'!$B$4)),0)*='Settings &amp; Rates'!$B$9)/I254,IF(E254="Motorcycle",='Settings &amp; Rates'!$B$10,IF(E254="Bicycle",='Settings &amp; Rates'!$B$11,"")))),"")</f>
        <v/>
      </c>
      <c r="L254" s="6">
        <f>IF(E254="Car/Van",='Settings &amp; Rates'!$B$12*F254,0)</f>
        <v/>
      </c>
      <c r="M254" s="7">
        <f>IFERROR(IF(I254=0,"",IF(E254="Car/Van",  MIN(MAX(='Settings &amp; Rates'!$B$13-SUMIFS($I$8:I253,$E$8:E253,"Car/Van",$A$8:A253,"&gt;="&amp;='Settings &amp; Rates'!$B$3,$A$8:A253,"&lt;="&amp;='Settings &amp; Rates'!$B$4)),I254)*='Settings &amp; Rates'!$B$8 +MAX(I254-MAX(0,='Settings &amp; Rates'!$B$13-SUMIFS($I$8:I253,$E$8:E253,"Car/Van",$A$8:A253,"&gt;="&amp;='Settings &amp; Rates'!$B$3,$A$8:A253,"&lt;="&amp;='Settings &amp; Rates'!$B$4)),0)*='Settings &amp; Rates'!$B$9 +I254*F254*='Settings &amp; Rates'!$B$12,IF(E254="Motorcycle",I254*='Settings &amp; Rates'!$B$10,IF(E254="Bicycle",I254*='Settings &amp; Rates'!$B$11,0)))),"")</f>
        <v/>
      </c>
      <c r="N254" s="6" t="n"/>
    </row>
    <row r="255">
      <c r="A255" s="5" t="n"/>
      <c r="B255" s="6" t="n"/>
      <c r="C255" s="6" t="n"/>
      <c r="D255" s="6" t="n"/>
      <c r="E255" s="6" t="n"/>
      <c r="F255" s="6" t="n"/>
      <c r="G255" s="6" t="n"/>
      <c r="H255" s="6" t="n"/>
      <c r="I255" s="6" t="n"/>
      <c r="J255" s="6">
        <f>IF(E255&lt;&gt;"Car/Van","",SUMIFS($I$8:I255,$E$8:E255,"Car/Van",$A$8:A255,"&gt;="&amp;='Settings &amp; Rates'!$B$3,$A$8:A255,"&lt;="&amp;='Settings &amp; Rates'!$B$4))</f>
        <v/>
      </c>
      <c r="K255" s="6">
        <f>IFERROR(IF(I255=0,"",IF(E255="Car/Van",  (MIN(MAX(='Settings &amp; Rates'!$B$13-SUMIFS($I$8:I254,$E$8:E254,"Car/Van",$A$8:A254,"&gt;="&amp;='Settings &amp; Rates'!$B$3,$A$8:A254,"&lt;="&amp;='Settings &amp; Rates'!$B$4)),I255)*='Settings &amp; Rates'!$B$8  +MAX(I255-MAX(0,='Settings &amp; Rates'!$B$13-SUMIFS($I$8:I254,$E$8:E254,"Car/Van",$A$8:A254,"&gt;="&amp;='Settings &amp; Rates'!$B$3,$A$8:A254,"&lt;="&amp;='Settings &amp; Rates'!$B$4)),0)*='Settings &amp; Rates'!$B$9)/I255,IF(E255="Motorcycle",='Settings &amp; Rates'!$B$10,IF(E255="Bicycle",='Settings &amp; Rates'!$B$11,"")))),"")</f>
        <v/>
      </c>
      <c r="L255" s="6">
        <f>IF(E255="Car/Van",='Settings &amp; Rates'!$B$12*F255,0)</f>
        <v/>
      </c>
      <c r="M255" s="7">
        <f>IFERROR(IF(I255=0,"",IF(E255="Car/Van",  MIN(MAX(='Settings &amp; Rates'!$B$13-SUMIFS($I$8:I254,$E$8:E254,"Car/Van",$A$8:A254,"&gt;="&amp;='Settings &amp; Rates'!$B$3,$A$8:A254,"&lt;="&amp;='Settings &amp; Rates'!$B$4)),I255)*='Settings &amp; Rates'!$B$8 +MAX(I255-MAX(0,='Settings &amp; Rates'!$B$13-SUMIFS($I$8:I254,$E$8:E254,"Car/Van",$A$8:A254,"&gt;="&amp;='Settings &amp; Rates'!$B$3,$A$8:A254,"&lt;="&amp;='Settings &amp; Rates'!$B$4)),0)*='Settings &amp; Rates'!$B$9 +I255*F255*='Settings &amp; Rates'!$B$12,IF(E255="Motorcycle",I255*='Settings &amp; Rates'!$B$10,IF(E255="Bicycle",I255*='Settings &amp; Rates'!$B$11,0)))),"")</f>
        <v/>
      </c>
      <c r="N255" s="6" t="n"/>
    </row>
    <row r="256">
      <c r="A256" s="5" t="n"/>
      <c r="B256" s="6" t="n"/>
      <c r="C256" s="6" t="n"/>
      <c r="D256" s="6" t="n"/>
      <c r="E256" s="6" t="n"/>
      <c r="F256" s="6" t="n"/>
      <c r="G256" s="6" t="n"/>
      <c r="H256" s="6" t="n"/>
      <c r="I256" s="6" t="n"/>
      <c r="J256" s="6">
        <f>IF(E256&lt;&gt;"Car/Van","",SUMIFS($I$8:I256,$E$8:E256,"Car/Van",$A$8:A256,"&gt;="&amp;='Settings &amp; Rates'!$B$3,$A$8:A256,"&lt;="&amp;='Settings &amp; Rates'!$B$4))</f>
        <v/>
      </c>
      <c r="K256" s="6">
        <f>IFERROR(IF(I256=0,"",IF(E256="Car/Van",  (MIN(MAX(='Settings &amp; Rates'!$B$13-SUMIFS($I$8:I255,$E$8:E255,"Car/Van",$A$8:A255,"&gt;="&amp;='Settings &amp; Rates'!$B$3,$A$8:A255,"&lt;="&amp;='Settings &amp; Rates'!$B$4)),I256)*='Settings &amp; Rates'!$B$8  +MAX(I256-MAX(0,='Settings &amp; Rates'!$B$13-SUMIFS($I$8:I255,$E$8:E255,"Car/Van",$A$8:A255,"&gt;="&amp;='Settings &amp; Rates'!$B$3,$A$8:A255,"&lt;="&amp;='Settings &amp; Rates'!$B$4)),0)*='Settings &amp; Rates'!$B$9)/I256,IF(E256="Motorcycle",='Settings &amp; Rates'!$B$10,IF(E256="Bicycle",='Settings &amp; Rates'!$B$11,"")))),"")</f>
        <v/>
      </c>
      <c r="L256" s="6">
        <f>IF(E256="Car/Van",='Settings &amp; Rates'!$B$12*F256,0)</f>
        <v/>
      </c>
      <c r="M256" s="7">
        <f>IFERROR(IF(I256=0,"",IF(E256="Car/Van",  MIN(MAX(='Settings &amp; Rates'!$B$13-SUMIFS($I$8:I255,$E$8:E255,"Car/Van",$A$8:A255,"&gt;="&amp;='Settings &amp; Rates'!$B$3,$A$8:A255,"&lt;="&amp;='Settings &amp; Rates'!$B$4)),I256)*='Settings &amp; Rates'!$B$8 +MAX(I256-MAX(0,='Settings &amp; Rates'!$B$13-SUMIFS($I$8:I255,$E$8:E255,"Car/Van",$A$8:A255,"&gt;="&amp;='Settings &amp; Rates'!$B$3,$A$8:A255,"&lt;="&amp;='Settings &amp; Rates'!$B$4)),0)*='Settings &amp; Rates'!$B$9 +I256*F256*='Settings &amp; Rates'!$B$12,IF(E256="Motorcycle",I256*='Settings &amp; Rates'!$B$10,IF(E256="Bicycle",I256*='Settings &amp; Rates'!$B$11,0)))),"")</f>
        <v/>
      </c>
      <c r="N256" s="6" t="n"/>
    </row>
    <row r="257">
      <c r="A257" s="5" t="n"/>
      <c r="B257" s="6" t="n"/>
      <c r="C257" s="6" t="n"/>
      <c r="D257" s="6" t="n"/>
      <c r="E257" s="6" t="n"/>
      <c r="F257" s="6" t="n"/>
      <c r="G257" s="6" t="n"/>
      <c r="H257" s="6" t="n"/>
      <c r="I257" s="6" t="n"/>
      <c r="J257" s="6">
        <f>IF(E257&lt;&gt;"Car/Van","",SUMIFS($I$8:I257,$E$8:E257,"Car/Van",$A$8:A257,"&gt;="&amp;='Settings &amp; Rates'!$B$3,$A$8:A257,"&lt;="&amp;='Settings &amp; Rates'!$B$4))</f>
        <v/>
      </c>
      <c r="K257" s="6">
        <f>IFERROR(IF(I257=0,"",IF(E257="Car/Van",  (MIN(MAX(='Settings &amp; Rates'!$B$13-SUMIFS($I$8:I256,$E$8:E256,"Car/Van",$A$8:A256,"&gt;="&amp;='Settings &amp; Rates'!$B$3,$A$8:A256,"&lt;="&amp;='Settings &amp; Rates'!$B$4)),I257)*='Settings &amp; Rates'!$B$8  +MAX(I257-MAX(0,='Settings &amp; Rates'!$B$13-SUMIFS($I$8:I256,$E$8:E256,"Car/Van",$A$8:A256,"&gt;="&amp;='Settings &amp; Rates'!$B$3,$A$8:A256,"&lt;="&amp;='Settings &amp; Rates'!$B$4)),0)*='Settings &amp; Rates'!$B$9)/I257,IF(E257="Motorcycle",='Settings &amp; Rates'!$B$10,IF(E257="Bicycle",='Settings &amp; Rates'!$B$11,"")))),"")</f>
        <v/>
      </c>
      <c r="L257" s="6">
        <f>IF(E257="Car/Van",='Settings &amp; Rates'!$B$12*F257,0)</f>
        <v/>
      </c>
      <c r="M257" s="7">
        <f>IFERROR(IF(I257=0,"",IF(E257="Car/Van",  MIN(MAX(='Settings &amp; Rates'!$B$13-SUMIFS($I$8:I256,$E$8:E256,"Car/Van",$A$8:A256,"&gt;="&amp;='Settings &amp; Rates'!$B$3,$A$8:A256,"&lt;="&amp;='Settings &amp; Rates'!$B$4)),I257)*='Settings &amp; Rates'!$B$8 +MAX(I257-MAX(0,='Settings &amp; Rates'!$B$13-SUMIFS($I$8:I256,$E$8:E256,"Car/Van",$A$8:A256,"&gt;="&amp;='Settings &amp; Rates'!$B$3,$A$8:A256,"&lt;="&amp;='Settings &amp; Rates'!$B$4)),0)*='Settings &amp; Rates'!$B$9 +I257*F257*='Settings &amp; Rates'!$B$12,IF(E257="Motorcycle",I257*='Settings &amp; Rates'!$B$10,IF(E257="Bicycle",I257*='Settings &amp; Rates'!$B$11,0)))),"")</f>
        <v/>
      </c>
      <c r="N257" s="6" t="n"/>
    </row>
    <row r="258">
      <c r="A258" s="5" t="n"/>
      <c r="B258" s="6" t="n"/>
      <c r="C258" s="6" t="n"/>
      <c r="D258" s="6" t="n"/>
      <c r="E258" s="6" t="n"/>
      <c r="F258" s="6" t="n"/>
      <c r="G258" s="6" t="n"/>
      <c r="H258" s="6" t="n"/>
      <c r="I258" s="6" t="n"/>
      <c r="J258" s="6">
        <f>IF(E258&lt;&gt;"Car/Van","",SUMIFS($I$8:I258,$E$8:E258,"Car/Van",$A$8:A258,"&gt;="&amp;='Settings &amp; Rates'!$B$3,$A$8:A258,"&lt;="&amp;='Settings &amp; Rates'!$B$4))</f>
        <v/>
      </c>
      <c r="K258" s="6">
        <f>IFERROR(IF(I258=0,"",IF(E258="Car/Van",  (MIN(MAX(='Settings &amp; Rates'!$B$13-SUMIFS($I$8:I257,$E$8:E257,"Car/Van",$A$8:A257,"&gt;="&amp;='Settings &amp; Rates'!$B$3,$A$8:A257,"&lt;="&amp;='Settings &amp; Rates'!$B$4)),I258)*='Settings &amp; Rates'!$B$8  +MAX(I258-MAX(0,='Settings &amp; Rates'!$B$13-SUMIFS($I$8:I257,$E$8:E257,"Car/Van",$A$8:A257,"&gt;="&amp;='Settings &amp; Rates'!$B$3,$A$8:A257,"&lt;="&amp;='Settings &amp; Rates'!$B$4)),0)*='Settings &amp; Rates'!$B$9)/I258,IF(E258="Motorcycle",='Settings &amp; Rates'!$B$10,IF(E258="Bicycle",='Settings &amp; Rates'!$B$11,"")))),"")</f>
        <v/>
      </c>
      <c r="L258" s="6">
        <f>IF(E258="Car/Van",='Settings &amp; Rates'!$B$12*F258,0)</f>
        <v/>
      </c>
      <c r="M258" s="7">
        <f>IFERROR(IF(I258=0,"",IF(E258="Car/Van",  MIN(MAX(='Settings &amp; Rates'!$B$13-SUMIFS($I$8:I257,$E$8:E257,"Car/Van",$A$8:A257,"&gt;="&amp;='Settings &amp; Rates'!$B$3,$A$8:A257,"&lt;="&amp;='Settings &amp; Rates'!$B$4)),I258)*='Settings &amp; Rates'!$B$8 +MAX(I258-MAX(0,='Settings &amp; Rates'!$B$13-SUMIFS($I$8:I257,$E$8:E257,"Car/Van",$A$8:A257,"&gt;="&amp;='Settings &amp; Rates'!$B$3,$A$8:A257,"&lt;="&amp;='Settings &amp; Rates'!$B$4)),0)*='Settings &amp; Rates'!$B$9 +I258*F258*='Settings &amp; Rates'!$B$12,IF(E258="Motorcycle",I258*='Settings &amp; Rates'!$B$10,IF(E258="Bicycle",I258*='Settings &amp; Rates'!$B$11,0)))),"")</f>
        <v/>
      </c>
      <c r="N258" s="6" t="n"/>
    </row>
    <row r="259">
      <c r="A259" s="5" t="n"/>
      <c r="B259" s="6" t="n"/>
      <c r="C259" s="6" t="n"/>
      <c r="D259" s="6" t="n"/>
      <c r="E259" s="6" t="n"/>
      <c r="F259" s="6" t="n"/>
      <c r="G259" s="6" t="n"/>
      <c r="H259" s="6" t="n"/>
      <c r="I259" s="6" t="n"/>
      <c r="J259" s="6">
        <f>IF(E259&lt;&gt;"Car/Van","",SUMIFS($I$8:I259,$E$8:E259,"Car/Van",$A$8:A259,"&gt;="&amp;='Settings &amp; Rates'!$B$3,$A$8:A259,"&lt;="&amp;='Settings &amp; Rates'!$B$4))</f>
        <v/>
      </c>
      <c r="K259" s="6">
        <f>IFERROR(IF(I259=0,"",IF(E259="Car/Van",  (MIN(MAX(='Settings &amp; Rates'!$B$13-SUMIFS($I$8:I258,$E$8:E258,"Car/Van",$A$8:A258,"&gt;="&amp;='Settings &amp; Rates'!$B$3,$A$8:A258,"&lt;="&amp;='Settings &amp; Rates'!$B$4)),I259)*='Settings &amp; Rates'!$B$8  +MAX(I259-MAX(0,='Settings &amp; Rates'!$B$13-SUMIFS($I$8:I258,$E$8:E258,"Car/Van",$A$8:A258,"&gt;="&amp;='Settings &amp; Rates'!$B$3,$A$8:A258,"&lt;="&amp;='Settings &amp; Rates'!$B$4)),0)*='Settings &amp; Rates'!$B$9)/I259,IF(E259="Motorcycle",='Settings &amp; Rates'!$B$10,IF(E259="Bicycle",='Settings &amp; Rates'!$B$11,"")))),"")</f>
        <v/>
      </c>
      <c r="L259" s="6">
        <f>IF(E259="Car/Van",='Settings &amp; Rates'!$B$12*F259,0)</f>
        <v/>
      </c>
      <c r="M259" s="7">
        <f>IFERROR(IF(I259=0,"",IF(E259="Car/Van",  MIN(MAX(='Settings &amp; Rates'!$B$13-SUMIFS($I$8:I258,$E$8:E258,"Car/Van",$A$8:A258,"&gt;="&amp;='Settings &amp; Rates'!$B$3,$A$8:A258,"&lt;="&amp;='Settings &amp; Rates'!$B$4)),I259)*='Settings &amp; Rates'!$B$8 +MAX(I259-MAX(0,='Settings &amp; Rates'!$B$13-SUMIFS($I$8:I258,$E$8:E258,"Car/Van",$A$8:A258,"&gt;="&amp;='Settings &amp; Rates'!$B$3,$A$8:A258,"&lt;="&amp;='Settings &amp; Rates'!$B$4)),0)*='Settings &amp; Rates'!$B$9 +I259*F259*='Settings &amp; Rates'!$B$12,IF(E259="Motorcycle",I259*='Settings &amp; Rates'!$B$10,IF(E259="Bicycle",I259*='Settings &amp; Rates'!$B$11,0)))),"")</f>
        <v/>
      </c>
      <c r="N259" s="6" t="n"/>
    </row>
    <row r="260">
      <c r="A260" s="5" t="n"/>
      <c r="B260" s="6" t="n"/>
      <c r="C260" s="6" t="n"/>
      <c r="D260" s="6" t="n"/>
      <c r="E260" s="6" t="n"/>
      <c r="F260" s="6" t="n"/>
      <c r="G260" s="6" t="n"/>
      <c r="H260" s="6" t="n"/>
      <c r="I260" s="6" t="n"/>
      <c r="J260" s="6">
        <f>IF(E260&lt;&gt;"Car/Van","",SUMIFS($I$8:I260,$E$8:E260,"Car/Van",$A$8:A260,"&gt;="&amp;='Settings &amp; Rates'!$B$3,$A$8:A260,"&lt;="&amp;='Settings &amp; Rates'!$B$4))</f>
        <v/>
      </c>
      <c r="K260" s="6">
        <f>IFERROR(IF(I260=0,"",IF(E260="Car/Van",  (MIN(MAX(='Settings &amp; Rates'!$B$13-SUMIFS($I$8:I259,$E$8:E259,"Car/Van",$A$8:A259,"&gt;="&amp;='Settings &amp; Rates'!$B$3,$A$8:A259,"&lt;="&amp;='Settings &amp; Rates'!$B$4)),I260)*='Settings &amp; Rates'!$B$8  +MAX(I260-MAX(0,='Settings &amp; Rates'!$B$13-SUMIFS($I$8:I259,$E$8:E259,"Car/Van",$A$8:A259,"&gt;="&amp;='Settings &amp; Rates'!$B$3,$A$8:A259,"&lt;="&amp;='Settings &amp; Rates'!$B$4)),0)*='Settings &amp; Rates'!$B$9)/I260,IF(E260="Motorcycle",='Settings &amp; Rates'!$B$10,IF(E260="Bicycle",='Settings &amp; Rates'!$B$11,"")))),"")</f>
        <v/>
      </c>
      <c r="L260" s="6">
        <f>IF(E260="Car/Van",='Settings &amp; Rates'!$B$12*F260,0)</f>
        <v/>
      </c>
      <c r="M260" s="7">
        <f>IFERROR(IF(I260=0,"",IF(E260="Car/Van",  MIN(MAX(='Settings &amp; Rates'!$B$13-SUMIFS($I$8:I259,$E$8:E259,"Car/Van",$A$8:A259,"&gt;="&amp;='Settings &amp; Rates'!$B$3,$A$8:A259,"&lt;="&amp;='Settings &amp; Rates'!$B$4)),I260)*='Settings &amp; Rates'!$B$8 +MAX(I260-MAX(0,='Settings &amp; Rates'!$B$13-SUMIFS($I$8:I259,$E$8:E259,"Car/Van",$A$8:A259,"&gt;="&amp;='Settings &amp; Rates'!$B$3,$A$8:A259,"&lt;="&amp;='Settings &amp; Rates'!$B$4)),0)*='Settings &amp; Rates'!$B$9 +I260*F260*='Settings &amp; Rates'!$B$12,IF(E260="Motorcycle",I260*='Settings &amp; Rates'!$B$10,IF(E260="Bicycle",I260*='Settings &amp; Rates'!$B$11,0)))),"")</f>
        <v/>
      </c>
      <c r="N260" s="6" t="n"/>
    </row>
    <row r="261">
      <c r="A261" s="5" t="n"/>
      <c r="B261" s="6" t="n"/>
      <c r="C261" s="6" t="n"/>
      <c r="D261" s="6" t="n"/>
      <c r="E261" s="6" t="n"/>
      <c r="F261" s="6" t="n"/>
      <c r="G261" s="6" t="n"/>
      <c r="H261" s="6" t="n"/>
      <c r="I261" s="6" t="n"/>
      <c r="J261" s="6">
        <f>IF(E261&lt;&gt;"Car/Van","",SUMIFS($I$8:I261,$E$8:E261,"Car/Van",$A$8:A261,"&gt;="&amp;='Settings &amp; Rates'!$B$3,$A$8:A261,"&lt;="&amp;='Settings &amp; Rates'!$B$4))</f>
        <v/>
      </c>
      <c r="K261" s="6">
        <f>IFERROR(IF(I261=0,"",IF(E261="Car/Van",  (MIN(MAX(='Settings &amp; Rates'!$B$13-SUMIFS($I$8:I260,$E$8:E260,"Car/Van",$A$8:A260,"&gt;="&amp;='Settings &amp; Rates'!$B$3,$A$8:A260,"&lt;="&amp;='Settings &amp; Rates'!$B$4)),I261)*='Settings &amp; Rates'!$B$8  +MAX(I261-MAX(0,='Settings &amp; Rates'!$B$13-SUMIFS($I$8:I260,$E$8:E260,"Car/Van",$A$8:A260,"&gt;="&amp;='Settings &amp; Rates'!$B$3,$A$8:A260,"&lt;="&amp;='Settings &amp; Rates'!$B$4)),0)*='Settings &amp; Rates'!$B$9)/I261,IF(E261="Motorcycle",='Settings &amp; Rates'!$B$10,IF(E261="Bicycle",='Settings &amp; Rates'!$B$11,"")))),"")</f>
        <v/>
      </c>
      <c r="L261" s="6">
        <f>IF(E261="Car/Van",='Settings &amp; Rates'!$B$12*F261,0)</f>
        <v/>
      </c>
      <c r="M261" s="7">
        <f>IFERROR(IF(I261=0,"",IF(E261="Car/Van",  MIN(MAX(='Settings &amp; Rates'!$B$13-SUMIFS($I$8:I260,$E$8:E260,"Car/Van",$A$8:A260,"&gt;="&amp;='Settings &amp; Rates'!$B$3,$A$8:A260,"&lt;="&amp;='Settings &amp; Rates'!$B$4)),I261)*='Settings &amp; Rates'!$B$8 +MAX(I261-MAX(0,='Settings &amp; Rates'!$B$13-SUMIFS($I$8:I260,$E$8:E260,"Car/Van",$A$8:A260,"&gt;="&amp;='Settings &amp; Rates'!$B$3,$A$8:A260,"&lt;="&amp;='Settings &amp; Rates'!$B$4)),0)*='Settings &amp; Rates'!$B$9 +I261*F261*='Settings &amp; Rates'!$B$12,IF(E261="Motorcycle",I261*='Settings &amp; Rates'!$B$10,IF(E261="Bicycle",I261*='Settings &amp; Rates'!$B$11,0)))),"")</f>
        <v/>
      </c>
      <c r="N261" s="6" t="n"/>
    </row>
    <row r="262">
      <c r="A262" s="5" t="n"/>
      <c r="B262" s="6" t="n"/>
      <c r="C262" s="6" t="n"/>
      <c r="D262" s="6" t="n"/>
      <c r="E262" s="6" t="n"/>
      <c r="F262" s="6" t="n"/>
      <c r="G262" s="6" t="n"/>
      <c r="H262" s="6" t="n"/>
      <c r="I262" s="6" t="n"/>
      <c r="J262" s="6">
        <f>IF(E262&lt;&gt;"Car/Van","",SUMIFS($I$8:I262,$E$8:E262,"Car/Van",$A$8:A262,"&gt;="&amp;='Settings &amp; Rates'!$B$3,$A$8:A262,"&lt;="&amp;='Settings &amp; Rates'!$B$4))</f>
        <v/>
      </c>
      <c r="K262" s="6">
        <f>IFERROR(IF(I262=0,"",IF(E262="Car/Van",  (MIN(MAX(='Settings &amp; Rates'!$B$13-SUMIFS($I$8:I261,$E$8:E261,"Car/Van",$A$8:A261,"&gt;="&amp;='Settings &amp; Rates'!$B$3,$A$8:A261,"&lt;="&amp;='Settings &amp; Rates'!$B$4)),I262)*='Settings &amp; Rates'!$B$8  +MAX(I262-MAX(0,='Settings &amp; Rates'!$B$13-SUMIFS($I$8:I261,$E$8:E261,"Car/Van",$A$8:A261,"&gt;="&amp;='Settings &amp; Rates'!$B$3,$A$8:A261,"&lt;="&amp;='Settings &amp; Rates'!$B$4)),0)*='Settings &amp; Rates'!$B$9)/I262,IF(E262="Motorcycle",='Settings &amp; Rates'!$B$10,IF(E262="Bicycle",='Settings &amp; Rates'!$B$11,"")))),"")</f>
        <v/>
      </c>
      <c r="L262" s="6">
        <f>IF(E262="Car/Van",='Settings &amp; Rates'!$B$12*F262,0)</f>
        <v/>
      </c>
      <c r="M262" s="7">
        <f>IFERROR(IF(I262=0,"",IF(E262="Car/Van",  MIN(MAX(='Settings &amp; Rates'!$B$13-SUMIFS($I$8:I261,$E$8:E261,"Car/Van",$A$8:A261,"&gt;="&amp;='Settings &amp; Rates'!$B$3,$A$8:A261,"&lt;="&amp;='Settings &amp; Rates'!$B$4)),I262)*='Settings &amp; Rates'!$B$8 +MAX(I262-MAX(0,='Settings &amp; Rates'!$B$13-SUMIFS($I$8:I261,$E$8:E261,"Car/Van",$A$8:A261,"&gt;="&amp;='Settings &amp; Rates'!$B$3,$A$8:A261,"&lt;="&amp;='Settings &amp; Rates'!$B$4)),0)*='Settings &amp; Rates'!$B$9 +I262*F262*='Settings &amp; Rates'!$B$12,IF(E262="Motorcycle",I262*='Settings &amp; Rates'!$B$10,IF(E262="Bicycle",I262*='Settings &amp; Rates'!$B$11,0)))),"")</f>
        <v/>
      </c>
      <c r="N262" s="6" t="n"/>
    </row>
    <row r="263">
      <c r="A263" s="5" t="n"/>
      <c r="B263" s="6" t="n"/>
      <c r="C263" s="6" t="n"/>
      <c r="D263" s="6" t="n"/>
      <c r="E263" s="6" t="n"/>
      <c r="F263" s="6" t="n"/>
      <c r="G263" s="6" t="n"/>
      <c r="H263" s="6" t="n"/>
      <c r="I263" s="6" t="n"/>
      <c r="J263" s="6">
        <f>IF(E263&lt;&gt;"Car/Van","",SUMIFS($I$8:I263,$E$8:E263,"Car/Van",$A$8:A263,"&gt;="&amp;='Settings &amp; Rates'!$B$3,$A$8:A263,"&lt;="&amp;='Settings &amp; Rates'!$B$4))</f>
        <v/>
      </c>
      <c r="K263" s="6">
        <f>IFERROR(IF(I263=0,"",IF(E263="Car/Van",  (MIN(MAX(='Settings &amp; Rates'!$B$13-SUMIFS($I$8:I262,$E$8:E262,"Car/Van",$A$8:A262,"&gt;="&amp;='Settings &amp; Rates'!$B$3,$A$8:A262,"&lt;="&amp;='Settings &amp; Rates'!$B$4)),I263)*='Settings &amp; Rates'!$B$8  +MAX(I263-MAX(0,='Settings &amp; Rates'!$B$13-SUMIFS($I$8:I262,$E$8:E262,"Car/Van",$A$8:A262,"&gt;="&amp;='Settings &amp; Rates'!$B$3,$A$8:A262,"&lt;="&amp;='Settings &amp; Rates'!$B$4)),0)*='Settings &amp; Rates'!$B$9)/I263,IF(E263="Motorcycle",='Settings &amp; Rates'!$B$10,IF(E263="Bicycle",='Settings &amp; Rates'!$B$11,"")))),"")</f>
        <v/>
      </c>
      <c r="L263" s="6">
        <f>IF(E263="Car/Van",='Settings &amp; Rates'!$B$12*F263,0)</f>
        <v/>
      </c>
      <c r="M263" s="7">
        <f>IFERROR(IF(I263=0,"",IF(E263="Car/Van",  MIN(MAX(='Settings &amp; Rates'!$B$13-SUMIFS($I$8:I262,$E$8:E262,"Car/Van",$A$8:A262,"&gt;="&amp;='Settings &amp; Rates'!$B$3,$A$8:A262,"&lt;="&amp;='Settings &amp; Rates'!$B$4)),I263)*='Settings &amp; Rates'!$B$8 +MAX(I263-MAX(0,='Settings &amp; Rates'!$B$13-SUMIFS($I$8:I262,$E$8:E262,"Car/Van",$A$8:A262,"&gt;="&amp;='Settings &amp; Rates'!$B$3,$A$8:A262,"&lt;="&amp;='Settings &amp; Rates'!$B$4)),0)*='Settings &amp; Rates'!$B$9 +I263*F263*='Settings &amp; Rates'!$B$12,IF(E263="Motorcycle",I263*='Settings &amp; Rates'!$B$10,IF(E263="Bicycle",I263*='Settings &amp; Rates'!$B$11,0)))),"")</f>
        <v/>
      </c>
      <c r="N263" s="6" t="n"/>
    </row>
    <row r="264">
      <c r="A264" s="5" t="n"/>
      <c r="B264" s="6" t="n"/>
      <c r="C264" s="6" t="n"/>
      <c r="D264" s="6" t="n"/>
      <c r="E264" s="6" t="n"/>
      <c r="F264" s="6" t="n"/>
      <c r="G264" s="6" t="n"/>
      <c r="H264" s="6" t="n"/>
      <c r="I264" s="6" t="n"/>
      <c r="J264" s="6">
        <f>IF(E264&lt;&gt;"Car/Van","",SUMIFS($I$8:I264,$E$8:E264,"Car/Van",$A$8:A264,"&gt;="&amp;='Settings &amp; Rates'!$B$3,$A$8:A264,"&lt;="&amp;='Settings &amp; Rates'!$B$4))</f>
        <v/>
      </c>
      <c r="K264" s="6">
        <f>IFERROR(IF(I264=0,"",IF(E264="Car/Van",  (MIN(MAX(='Settings &amp; Rates'!$B$13-SUMIFS($I$8:I263,$E$8:E263,"Car/Van",$A$8:A263,"&gt;="&amp;='Settings &amp; Rates'!$B$3,$A$8:A263,"&lt;="&amp;='Settings &amp; Rates'!$B$4)),I264)*='Settings &amp; Rates'!$B$8  +MAX(I264-MAX(0,='Settings &amp; Rates'!$B$13-SUMIFS($I$8:I263,$E$8:E263,"Car/Van",$A$8:A263,"&gt;="&amp;='Settings &amp; Rates'!$B$3,$A$8:A263,"&lt;="&amp;='Settings &amp; Rates'!$B$4)),0)*='Settings &amp; Rates'!$B$9)/I264,IF(E264="Motorcycle",='Settings &amp; Rates'!$B$10,IF(E264="Bicycle",='Settings &amp; Rates'!$B$11,"")))),"")</f>
        <v/>
      </c>
      <c r="L264" s="6">
        <f>IF(E264="Car/Van",='Settings &amp; Rates'!$B$12*F264,0)</f>
        <v/>
      </c>
      <c r="M264" s="7">
        <f>IFERROR(IF(I264=0,"",IF(E264="Car/Van",  MIN(MAX(='Settings &amp; Rates'!$B$13-SUMIFS($I$8:I263,$E$8:E263,"Car/Van",$A$8:A263,"&gt;="&amp;='Settings &amp; Rates'!$B$3,$A$8:A263,"&lt;="&amp;='Settings &amp; Rates'!$B$4)),I264)*='Settings &amp; Rates'!$B$8 +MAX(I264-MAX(0,='Settings &amp; Rates'!$B$13-SUMIFS($I$8:I263,$E$8:E263,"Car/Van",$A$8:A263,"&gt;="&amp;='Settings &amp; Rates'!$B$3,$A$8:A263,"&lt;="&amp;='Settings &amp; Rates'!$B$4)),0)*='Settings &amp; Rates'!$B$9 +I264*F264*='Settings &amp; Rates'!$B$12,IF(E264="Motorcycle",I264*='Settings &amp; Rates'!$B$10,IF(E264="Bicycle",I264*='Settings &amp; Rates'!$B$11,0)))),"")</f>
        <v/>
      </c>
      <c r="N264" s="6" t="n"/>
    </row>
    <row r="265">
      <c r="A265" s="5" t="n"/>
      <c r="B265" s="6" t="n"/>
      <c r="C265" s="6" t="n"/>
      <c r="D265" s="6" t="n"/>
      <c r="E265" s="6" t="n"/>
      <c r="F265" s="6" t="n"/>
      <c r="G265" s="6" t="n"/>
      <c r="H265" s="6" t="n"/>
      <c r="I265" s="6" t="n"/>
      <c r="J265" s="6">
        <f>IF(E265&lt;&gt;"Car/Van","",SUMIFS($I$8:I265,$E$8:E265,"Car/Van",$A$8:A265,"&gt;="&amp;='Settings &amp; Rates'!$B$3,$A$8:A265,"&lt;="&amp;='Settings &amp; Rates'!$B$4))</f>
        <v/>
      </c>
      <c r="K265" s="6">
        <f>IFERROR(IF(I265=0,"",IF(E265="Car/Van",  (MIN(MAX(='Settings &amp; Rates'!$B$13-SUMIFS($I$8:I264,$E$8:E264,"Car/Van",$A$8:A264,"&gt;="&amp;='Settings &amp; Rates'!$B$3,$A$8:A264,"&lt;="&amp;='Settings &amp; Rates'!$B$4)),I265)*='Settings &amp; Rates'!$B$8  +MAX(I265-MAX(0,='Settings &amp; Rates'!$B$13-SUMIFS($I$8:I264,$E$8:E264,"Car/Van",$A$8:A264,"&gt;="&amp;='Settings &amp; Rates'!$B$3,$A$8:A264,"&lt;="&amp;='Settings &amp; Rates'!$B$4)),0)*='Settings &amp; Rates'!$B$9)/I265,IF(E265="Motorcycle",='Settings &amp; Rates'!$B$10,IF(E265="Bicycle",='Settings &amp; Rates'!$B$11,"")))),"")</f>
        <v/>
      </c>
      <c r="L265" s="6">
        <f>IF(E265="Car/Van",='Settings &amp; Rates'!$B$12*F265,0)</f>
        <v/>
      </c>
      <c r="M265" s="7">
        <f>IFERROR(IF(I265=0,"",IF(E265="Car/Van",  MIN(MAX(='Settings &amp; Rates'!$B$13-SUMIFS($I$8:I264,$E$8:E264,"Car/Van",$A$8:A264,"&gt;="&amp;='Settings &amp; Rates'!$B$3,$A$8:A264,"&lt;="&amp;='Settings &amp; Rates'!$B$4)),I265)*='Settings &amp; Rates'!$B$8 +MAX(I265-MAX(0,='Settings &amp; Rates'!$B$13-SUMIFS($I$8:I264,$E$8:E264,"Car/Van",$A$8:A264,"&gt;="&amp;='Settings &amp; Rates'!$B$3,$A$8:A264,"&lt;="&amp;='Settings &amp; Rates'!$B$4)),0)*='Settings &amp; Rates'!$B$9 +I265*F265*='Settings &amp; Rates'!$B$12,IF(E265="Motorcycle",I265*='Settings &amp; Rates'!$B$10,IF(E265="Bicycle",I265*='Settings &amp; Rates'!$B$11,0)))),"")</f>
        <v/>
      </c>
      <c r="N265" s="6" t="n"/>
    </row>
    <row r="266">
      <c r="A266" s="5" t="n"/>
      <c r="B266" s="6" t="n"/>
      <c r="C266" s="6" t="n"/>
      <c r="D266" s="6" t="n"/>
      <c r="E266" s="6" t="n"/>
      <c r="F266" s="6" t="n"/>
      <c r="G266" s="6" t="n"/>
      <c r="H266" s="6" t="n"/>
      <c r="I266" s="6" t="n"/>
      <c r="J266" s="6">
        <f>IF(E266&lt;&gt;"Car/Van","",SUMIFS($I$8:I266,$E$8:E266,"Car/Van",$A$8:A266,"&gt;="&amp;='Settings &amp; Rates'!$B$3,$A$8:A266,"&lt;="&amp;='Settings &amp; Rates'!$B$4))</f>
        <v/>
      </c>
      <c r="K266" s="6">
        <f>IFERROR(IF(I266=0,"",IF(E266="Car/Van",  (MIN(MAX(='Settings &amp; Rates'!$B$13-SUMIFS($I$8:I265,$E$8:E265,"Car/Van",$A$8:A265,"&gt;="&amp;='Settings &amp; Rates'!$B$3,$A$8:A265,"&lt;="&amp;='Settings &amp; Rates'!$B$4)),I266)*='Settings &amp; Rates'!$B$8  +MAX(I266-MAX(0,='Settings &amp; Rates'!$B$13-SUMIFS($I$8:I265,$E$8:E265,"Car/Van",$A$8:A265,"&gt;="&amp;='Settings &amp; Rates'!$B$3,$A$8:A265,"&lt;="&amp;='Settings &amp; Rates'!$B$4)),0)*='Settings &amp; Rates'!$B$9)/I266,IF(E266="Motorcycle",='Settings &amp; Rates'!$B$10,IF(E266="Bicycle",='Settings &amp; Rates'!$B$11,"")))),"")</f>
        <v/>
      </c>
      <c r="L266" s="6">
        <f>IF(E266="Car/Van",='Settings &amp; Rates'!$B$12*F266,0)</f>
        <v/>
      </c>
      <c r="M266" s="7">
        <f>IFERROR(IF(I266=0,"",IF(E266="Car/Van",  MIN(MAX(='Settings &amp; Rates'!$B$13-SUMIFS($I$8:I265,$E$8:E265,"Car/Van",$A$8:A265,"&gt;="&amp;='Settings &amp; Rates'!$B$3,$A$8:A265,"&lt;="&amp;='Settings &amp; Rates'!$B$4)),I266)*='Settings &amp; Rates'!$B$8 +MAX(I266-MAX(0,='Settings &amp; Rates'!$B$13-SUMIFS($I$8:I265,$E$8:E265,"Car/Van",$A$8:A265,"&gt;="&amp;='Settings &amp; Rates'!$B$3,$A$8:A265,"&lt;="&amp;='Settings &amp; Rates'!$B$4)),0)*='Settings &amp; Rates'!$B$9 +I266*F266*='Settings &amp; Rates'!$B$12,IF(E266="Motorcycle",I266*='Settings &amp; Rates'!$B$10,IF(E266="Bicycle",I266*='Settings &amp; Rates'!$B$11,0)))),"")</f>
        <v/>
      </c>
      <c r="N266" s="6" t="n"/>
    </row>
    <row r="267">
      <c r="A267" s="5" t="n"/>
      <c r="B267" s="6" t="n"/>
      <c r="C267" s="6" t="n"/>
      <c r="D267" s="6" t="n"/>
      <c r="E267" s="6" t="n"/>
      <c r="F267" s="6" t="n"/>
      <c r="G267" s="6" t="n"/>
      <c r="H267" s="6" t="n"/>
      <c r="I267" s="6" t="n"/>
      <c r="J267" s="6">
        <f>IF(E267&lt;&gt;"Car/Van","",SUMIFS($I$8:I267,$E$8:E267,"Car/Van",$A$8:A267,"&gt;="&amp;='Settings &amp; Rates'!$B$3,$A$8:A267,"&lt;="&amp;='Settings &amp; Rates'!$B$4))</f>
        <v/>
      </c>
      <c r="K267" s="6">
        <f>IFERROR(IF(I267=0,"",IF(E267="Car/Van",  (MIN(MAX(='Settings &amp; Rates'!$B$13-SUMIFS($I$8:I266,$E$8:E266,"Car/Van",$A$8:A266,"&gt;="&amp;='Settings &amp; Rates'!$B$3,$A$8:A266,"&lt;="&amp;='Settings &amp; Rates'!$B$4)),I267)*='Settings &amp; Rates'!$B$8  +MAX(I267-MAX(0,='Settings &amp; Rates'!$B$13-SUMIFS($I$8:I266,$E$8:E266,"Car/Van",$A$8:A266,"&gt;="&amp;='Settings &amp; Rates'!$B$3,$A$8:A266,"&lt;="&amp;='Settings &amp; Rates'!$B$4)),0)*='Settings &amp; Rates'!$B$9)/I267,IF(E267="Motorcycle",='Settings &amp; Rates'!$B$10,IF(E267="Bicycle",='Settings &amp; Rates'!$B$11,"")))),"")</f>
        <v/>
      </c>
      <c r="L267" s="6">
        <f>IF(E267="Car/Van",='Settings &amp; Rates'!$B$12*F267,0)</f>
        <v/>
      </c>
      <c r="M267" s="7">
        <f>IFERROR(IF(I267=0,"",IF(E267="Car/Van",  MIN(MAX(='Settings &amp; Rates'!$B$13-SUMIFS($I$8:I266,$E$8:E266,"Car/Van",$A$8:A266,"&gt;="&amp;='Settings &amp; Rates'!$B$3,$A$8:A266,"&lt;="&amp;='Settings &amp; Rates'!$B$4)),I267)*='Settings &amp; Rates'!$B$8 +MAX(I267-MAX(0,='Settings &amp; Rates'!$B$13-SUMIFS($I$8:I266,$E$8:E266,"Car/Van",$A$8:A266,"&gt;="&amp;='Settings &amp; Rates'!$B$3,$A$8:A266,"&lt;="&amp;='Settings &amp; Rates'!$B$4)),0)*='Settings &amp; Rates'!$B$9 +I267*F267*='Settings &amp; Rates'!$B$12,IF(E267="Motorcycle",I267*='Settings &amp; Rates'!$B$10,IF(E267="Bicycle",I267*='Settings &amp; Rates'!$B$11,0)))),"")</f>
        <v/>
      </c>
      <c r="N267" s="6" t="n"/>
    </row>
    <row r="268">
      <c r="A268" s="5" t="n"/>
      <c r="B268" s="6" t="n"/>
      <c r="C268" s="6" t="n"/>
      <c r="D268" s="6" t="n"/>
      <c r="E268" s="6" t="n"/>
      <c r="F268" s="6" t="n"/>
      <c r="G268" s="6" t="n"/>
      <c r="H268" s="6" t="n"/>
      <c r="I268" s="6" t="n"/>
      <c r="J268" s="6">
        <f>IF(E268&lt;&gt;"Car/Van","",SUMIFS($I$8:I268,$E$8:E268,"Car/Van",$A$8:A268,"&gt;="&amp;='Settings &amp; Rates'!$B$3,$A$8:A268,"&lt;="&amp;='Settings &amp; Rates'!$B$4))</f>
        <v/>
      </c>
      <c r="K268" s="6">
        <f>IFERROR(IF(I268=0,"",IF(E268="Car/Van",  (MIN(MAX(='Settings &amp; Rates'!$B$13-SUMIFS($I$8:I267,$E$8:E267,"Car/Van",$A$8:A267,"&gt;="&amp;='Settings &amp; Rates'!$B$3,$A$8:A267,"&lt;="&amp;='Settings &amp; Rates'!$B$4)),I268)*='Settings &amp; Rates'!$B$8  +MAX(I268-MAX(0,='Settings &amp; Rates'!$B$13-SUMIFS($I$8:I267,$E$8:E267,"Car/Van",$A$8:A267,"&gt;="&amp;='Settings &amp; Rates'!$B$3,$A$8:A267,"&lt;="&amp;='Settings &amp; Rates'!$B$4)),0)*='Settings &amp; Rates'!$B$9)/I268,IF(E268="Motorcycle",='Settings &amp; Rates'!$B$10,IF(E268="Bicycle",='Settings &amp; Rates'!$B$11,"")))),"")</f>
        <v/>
      </c>
      <c r="L268" s="6">
        <f>IF(E268="Car/Van",='Settings &amp; Rates'!$B$12*F268,0)</f>
        <v/>
      </c>
      <c r="M268" s="7">
        <f>IFERROR(IF(I268=0,"",IF(E268="Car/Van",  MIN(MAX(='Settings &amp; Rates'!$B$13-SUMIFS($I$8:I267,$E$8:E267,"Car/Van",$A$8:A267,"&gt;="&amp;='Settings &amp; Rates'!$B$3,$A$8:A267,"&lt;="&amp;='Settings &amp; Rates'!$B$4)),I268)*='Settings &amp; Rates'!$B$8 +MAX(I268-MAX(0,='Settings &amp; Rates'!$B$13-SUMIFS($I$8:I267,$E$8:E267,"Car/Van",$A$8:A267,"&gt;="&amp;='Settings &amp; Rates'!$B$3,$A$8:A267,"&lt;="&amp;='Settings &amp; Rates'!$B$4)),0)*='Settings &amp; Rates'!$B$9 +I268*F268*='Settings &amp; Rates'!$B$12,IF(E268="Motorcycle",I268*='Settings &amp; Rates'!$B$10,IF(E268="Bicycle",I268*='Settings &amp; Rates'!$B$11,0)))),"")</f>
        <v/>
      </c>
      <c r="N268" s="6" t="n"/>
    </row>
    <row r="269">
      <c r="A269" s="5" t="n"/>
      <c r="B269" s="6" t="n"/>
      <c r="C269" s="6" t="n"/>
      <c r="D269" s="6" t="n"/>
      <c r="E269" s="6" t="n"/>
      <c r="F269" s="6" t="n"/>
      <c r="G269" s="6" t="n"/>
      <c r="H269" s="6" t="n"/>
      <c r="I269" s="6" t="n"/>
      <c r="J269" s="6">
        <f>IF(E269&lt;&gt;"Car/Van","",SUMIFS($I$8:I269,$E$8:E269,"Car/Van",$A$8:A269,"&gt;="&amp;='Settings &amp; Rates'!$B$3,$A$8:A269,"&lt;="&amp;='Settings &amp; Rates'!$B$4))</f>
        <v/>
      </c>
      <c r="K269" s="6">
        <f>IFERROR(IF(I269=0,"",IF(E269="Car/Van",  (MIN(MAX(='Settings &amp; Rates'!$B$13-SUMIFS($I$8:I268,$E$8:E268,"Car/Van",$A$8:A268,"&gt;="&amp;='Settings &amp; Rates'!$B$3,$A$8:A268,"&lt;="&amp;='Settings &amp; Rates'!$B$4)),I269)*='Settings &amp; Rates'!$B$8  +MAX(I269-MAX(0,='Settings &amp; Rates'!$B$13-SUMIFS($I$8:I268,$E$8:E268,"Car/Van",$A$8:A268,"&gt;="&amp;='Settings &amp; Rates'!$B$3,$A$8:A268,"&lt;="&amp;='Settings &amp; Rates'!$B$4)),0)*='Settings &amp; Rates'!$B$9)/I269,IF(E269="Motorcycle",='Settings &amp; Rates'!$B$10,IF(E269="Bicycle",='Settings &amp; Rates'!$B$11,"")))),"")</f>
        <v/>
      </c>
      <c r="L269" s="6">
        <f>IF(E269="Car/Van",='Settings &amp; Rates'!$B$12*F269,0)</f>
        <v/>
      </c>
      <c r="M269" s="7">
        <f>IFERROR(IF(I269=0,"",IF(E269="Car/Van",  MIN(MAX(='Settings &amp; Rates'!$B$13-SUMIFS($I$8:I268,$E$8:E268,"Car/Van",$A$8:A268,"&gt;="&amp;='Settings &amp; Rates'!$B$3,$A$8:A268,"&lt;="&amp;='Settings &amp; Rates'!$B$4)),I269)*='Settings &amp; Rates'!$B$8 +MAX(I269-MAX(0,='Settings &amp; Rates'!$B$13-SUMIFS($I$8:I268,$E$8:E268,"Car/Van",$A$8:A268,"&gt;="&amp;='Settings &amp; Rates'!$B$3,$A$8:A268,"&lt;="&amp;='Settings &amp; Rates'!$B$4)),0)*='Settings &amp; Rates'!$B$9 +I269*F269*='Settings &amp; Rates'!$B$12,IF(E269="Motorcycle",I269*='Settings &amp; Rates'!$B$10,IF(E269="Bicycle",I269*='Settings &amp; Rates'!$B$11,0)))),"")</f>
        <v/>
      </c>
      <c r="N269" s="6" t="n"/>
    </row>
    <row r="270">
      <c r="A270" s="5" t="n"/>
      <c r="B270" s="6" t="n"/>
      <c r="C270" s="6" t="n"/>
      <c r="D270" s="6" t="n"/>
      <c r="E270" s="6" t="n"/>
      <c r="F270" s="6" t="n"/>
      <c r="G270" s="6" t="n"/>
      <c r="H270" s="6" t="n"/>
      <c r="I270" s="6" t="n"/>
      <c r="J270" s="6">
        <f>IF(E270&lt;&gt;"Car/Van","",SUMIFS($I$8:I270,$E$8:E270,"Car/Van",$A$8:A270,"&gt;="&amp;='Settings &amp; Rates'!$B$3,$A$8:A270,"&lt;="&amp;='Settings &amp; Rates'!$B$4))</f>
        <v/>
      </c>
      <c r="K270" s="6">
        <f>IFERROR(IF(I270=0,"",IF(E270="Car/Van",  (MIN(MAX(='Settings &amp; Rates'!$B$13-SUMIFS($I$8:I269,$E$8:E269,"Car/Van",$A$8:A269,"&gt;="&amp;='Settings &amp; Rates'!$B$3,$A$8:A269,"&lt;="&amp;='Settings &amp; Rates'!$B$4)),I270)*='Settings &amp; Rates'!$B$8  +MAX(I270-MAX(0,='Settings &amp; Rates'!$B$13-SUMIFS($I$8:I269,$E$8:E269,"Car/Van",$A$8:A269,"&gt;="&amp;='Settings &amp; Rates'!$B$3,$A$8:A269,"&lt;="&amp;='Settings &amp; Rates'!$B$4)),0)*='Settings &amp; Rates'!$B$9)/I270,IF(E270="Motorcycle",='Settings &amp; Rates'!$B$10,IF(E270="Bicycle",='Settings &amp; Rates'!$B$11,"")))),"")</f>
        <v/>
      </c>
      <c r="L270" s="6">
        <f>IF(E270="Car/Van",='Settings &amp; Rates'!$B$12*F270,0)</f>
        <v/>
      </c>
      <c r="M270" s="7">
        <f>IFERROR(IF(I270=0,"",IF(E270="Car/Van",  MIN(MAX(='Settings &amp; Rates'!$B$13-SUMIFS($I$8:I269,$E$8:E269,"Car/Van",$A$8:A269,"&gt;="&amp;='Settings &amp; Rates'!$B$3,$A$8:A269,"&lt;="&amp;='Settings &amp; Rates'!$B$4)),I270)*='Settings &amp; Rates'!$B$8 +MAX(I270-MAX(0,='Settings &amp; Rates'!$B$13-SUMIFS($I$8:I269,$E$8:E269,"Car/Van",$A$8:A269,"&gt;="&amp;='Settings &amp; Rates'!$B$3,$A$8:A269,"&lt;="&amp;='Settings &amp; Rates'!$B$4)),0)*='Settings &amp; Rates'!$B$9 +I270*F270*='Settings &amp; Rates'!$B$12,IF(E270="Motorcycle",I270*='Settings &amp; Rates'!$B$10,IF(E270="Bicycle",I270*='Settings &amp; Rates'!$B$11,0)))),"")</f>
        <v/>
      </c>
      <c r="N270" s="6" t="n"/>
    </row>
    <row r="271">
      <c r="A271" s="5" t="n"/>
      <c r="B271" s="6" t="n"/>
      <c r="C271" s="6" t="n"/>
      <c r="D271" s="6" t="n"/>
      <c r="E271" s="6" t="n"/>
      <c r="F271" s="6" t="n"/>
      <c r="G271" s="6" t="n"/>
      <c r="H271" s="6" t="n"/>
      <c r="I271" s="6" t="n"/>
      <c r="J271" s="6">
        <f>IF(E271&lt;&gt;"Car/Van","",SUMIFS($I$8:I271,$E$8:E271,"Car/Van",$A$8:A271,"&gt;="&amp;='Settings &amp; Rates'!$B$3,$A$8:A271,"&lt;="&amp;='Settings &amp; Rates'!$B$4))</f>
        <v/>
      </c>
      <c r="K271" s="6">
        <f>IFERROR(IF(I271=0,"",IF(E271="Car/Van",  (MIN(MAX(='Settings &amp; Rates'!$B$13-SUMIFS($I$8:I270,$E$8:E270,"Car/Van",$A$8:A270,"&gt;="&amp;='Settings &amp; Rates'!$B$3,$A$8:A270,"&lt;="&amp;='Settings &amp; Rates'!$B$4)),I271)*='Settings &amp; Rates'!$B$8  +MAX(I271-MAX(0,='Settings &amp; Rates'!$B$13-SUMIFS($I$8:I270,$E$8:E270,"Car/Van",$A$8:A270,"&gt;="&amp;='Settings &amp; Rates'!$B$3,$A$8:A270,"&lt;="&amp;='Settings &amp; Rates'!$B$4)),0)*='Settings &amp; Rates'!$B$9)/I271,IF(E271="Motorcycle",='Settings &amp; Rates'!$B$10,IF(E271="Bicycle",='Settings &amp; Rates'!$B$11,"")))),"")</f>
        <v/>
      </c>
      <c r="L271" s="6">
        <f>IF(E271="Car/Van",='Settings &amp; Rates'!$B$12*F271,0)</f>
        <v/>
      </c>
      <c r="M271" s="7">
        <f>IFERROR(IF(I271=0,"",IF(E271="Car/Van",  MIN(MAX(='Settings &amp; Rates'!$B$13-SUMIFS($I$8:I270,$E$8:E270,"Car/Van",$A$8:A270,"&gt;="&amp;='Settings &amp; Rates'!$B$3,$A$8:A270,"&lt;="&amp;='Settings &amp; Rates'!$B$4)),I271)*='Settings &amp; Rates'!$B$8 +MAX(I271-MAX(0,='Settings &amp; Rates'!$B$13-SUMIFS($I$8:I270,$E$8:E270,"Car/Van",$A$8:A270,"&gt;="&amp;='Settings &amp; Rates'!$B$3,$A$8:A270,"&lt;="&amp;='Settings &amp; Rates'!$B$4)),0)*='Settings &amp; Rates'!$B$9 +I271*F271*='Settings &amp; Rates'!$B$12,IF(E271="Motorcycle",I271*='Settings &amp; Rates'!$B$10,IF(E271="Bicycle",I271*='Settings &amp; Rates'!$B$11,0)))),"")</f>
        <v/>
      </c>
      <c r="N271" s="6" t="n"/>
    </row>
    <row r="272">
      <c r="A272" s="5" t="n"/>
      <c r="B272" s="6" t="n"/>
      <c r="C272" s="6" t="n"/>
      <c r="D272" s="6" t="n"/>
      <c r="E272" s="6" t="n"/>
      <c r="F272" s="6" t="n"/>
      <c r="G272" s="6" t="n"/>
      <c r="H272" s="6" t="n"/>
      <c r="I272" s="6" t="n"/>
      <c r="J272" s="6">
        <f>IF(E272&lt;&gt;"Car/Van","",SUMIFS($I$8:I272,$E$8:E272,"Car/Van",$A$8:A272,"&gt;="&amp;='Settings &amp; Rates'!$B$3,$A$8:A272,"&lt;="&amp;='Settings &amp; Rates'!$B$4))</f>
        <v/>
      </c>
      <c r="K272" s="6">
        <f>IFERROR(IF(I272=0,"",IF(E272="Car/Van",  (MIN(MAX(='Settings &amp; Rates'!$B$13-SUMIFS($I$8:I271,$E$8:E271,"Car/Van",$A$8:A271,"&gt;="&amp;='Settings &amp; Rates'!$B$3,$A$8:A271,"&lt;="&amp;='Settings &amp; Rates'!$B$4)),I272)*='Settings &amp; Rates'!$B$8  +MAX(I272-MAX(0,='Settings &amp; Rates'!$B$13-SUMIFS($I$8:I271,$E$8:E271,"Car/Van",$A$8:A271,"&gt;="&amp;='Settings &amp; Rates'!$B$3,$A$8:A271,"&lt;="&amp;='Settings &amp; Rates'!$B$4)),0)*='Settings &amp; Rates'!$B$9)/I272,IF(E272="Motorcycle",='Settings &amp; Rates'!$B$10,IF(E272="Bicycle",='Settings &amp; Rates'!$B$11,"")))),"")</f>
        <v/>
      </c>
      <c r="L272" s="6">
        <f>IF(E272="Car/Van",='Settings &amp; Rates'!$B$12*F272,0)</f>
        <v/>
      </c>
      <c r="M272" s="7">
        <f>IFERROR(IF(I272=0,"",IF(E272="Car/Van",  MIN(MAX(='Settings &amp; Rates'!$B$13-SUMIFS($I$8:I271,$E$8:E271,"Car/Van",$A$8:A271,"&gt;="&amp;='Settings &amp; Rates'!$B$3,$A$8:A271,"&lt;="&amp;='Settings &amp; Rates'!$B$4)),I272)*='Settings &amp; Rates'!$B$8 +MAX(I272-MAX(0,='Settings &amp; Rates'!$B$13-SUMIFS($I$8:I271,$E$8:E271,"Car/Van",$A$8:A271,"&gt;="&amp;='Settings &amp; Rates'!$B$3,$A$8:A271,"&lt;="&amp;='Settings &amp; Rates'!$B$4)),0)*='Settings &amp; Rates'!$B$9 +I272*F272*='Settings &amp; Rates'!$B$12,IF(E272="Motorcycle",I272*='Settings &amp; Rates'!$B$10,IF(E272="Bicycle",I272*='Settings &amp; Rates'!$B$11,0)))),"")</f>
        <v/>
      </c>
      <c r="N272" s="6" t="n"/>
    </row>
    <row r="273">
      <c r="A273" s="5" t="n"/>
      <c r="B273" s="6" t="n"/>
      <c r="C273" s="6" t="n"/>
      <c r="D273" s="6" t="n"/>
      <c r="E273" s="6" t="n"/>
      <c r="F273" s="6" t="n"/>
      <c r="G273" s="6" t="n"/>
      <c r="H273" s="6" t="n"/>
      <c r="I273" s="6" t="n"/>
      <c r="J273" s="6">
        <f>IF(E273&lt;&gt;"Car/Van","",SUMIFS($I$8:I273,$E$8:E273,"Car/Van",$A$8:A273,"&gt;="&amp;='Settings &amp; Rates'!$B$3,$A$8:A273,"&lt;="&amp;='Settings &amp; Rates'!$B$4))</f>
        <v/>
      </c>
      <c r="K273" s="6">
        <f>IFERROR(IF(I273=0,"",IF(E273="Car/Van",  (MIN(MAX(='Settings &amp; Rates'!$B$13-SUMIFS($I$8:I272,$E$8:E272,"Car/Van",$A$8:A272,"&gt;="&amp;='Settings &amp; Rates'!$B$3,$A$8:A272,"&lt;="&amp;='Settings &amp; Rates'!$B$4)),I273)*='Settings &amp; Rates'!$B$8  +MAX(I273-MAX(0,='Settings &amp; Rates'!$B$13-SUMIFS($I$8:I272,$E$8:E272,"Car/Van",$A$8:A272,"&gt;="&amp;='Settings &amp; Rates'!$B$3,$A$8:A272,"&lt;="&amp;='Settings &amp; Rates'!$B$4)),0)*='Settings &amp; Rates'!$B$9)/I273,IF(E273="Motorcycle",='Settings &amp; Rates'!$B$10,IF(E273="Bicycle",='Settings &amp; Rates'!$B$11,"")))),"")</f>
        <v/>
      </c>
      <c r="L273" s="6">
        <f>IF(E273="Car/Van",='Settings &amp; Rates'!$B$12*F273,0)</f>
        <v/>
      </c>
      <c r="M273" s="7">
        <f>IFERROR(IF(I273=0,"",IF(E273="Car/Van",  MIN(MAX(='Settings &amp; Rates'!$B$13-SUMIFS($I$8:I272,$E$8:E272,"Car/Van",$A$8:A272,"&gt;="&amp;='Settings &amp; Rates'!$B$3,$A$8:A272,"&lt;="&amp;='Settings &amp; Rates'!$B$4)),I273)*='Settings &amp; Rates'!$B$8 +MAX(I273-MAX(0,='Settings &amp; Rates'!$B$13-SUMIFS($I$8:I272,$E$8:E272,"Car/Van",$A$8:A272,"&gt;="&amp;='Settings &amp; Rates'!$B$3,$A$8:A272,"&lt;="&amp;='Settings &amp; Rates'!$B$4)),0)*='Settings &amp; Rates'!$B$9 +I273*F273*='Settings &amp; Rates'!$B$12,IF(E273="Motorcycle",I273*='Settings &amp; Rates'!$B$10,IF(E273="Bicycle",I273*='Settings &amp; Rates'!$B$11,0)))),"")</f>
        <v/>
      </c>
      <c r="N273" s="6" t="n"/>
    </row>
    <row r="274">
      <c r="A274" s="5" t="n"/>
      <c r="B274" s="6" t="n"/>
      <c r="C274" s="6" t="n"/>
      <c r="D274" s="6" t="n"/>
      <c r="E274" s="6" t="n"/>
      <c r="F274" s="6" t="n"/>
      <c r="G274" s="6" t="n"/>
      <c r="H274" s="6" t="n"/>
      <c r="I274" s="6" t="n"/>
      <c r="J274" s="6">
        <f>IF(E274&lt;&gt;"Car/Van","",SUMIFS($I$8:I274,$E$8:E274,"Car/Van",$A$8:A274,"&gt;="&amp;='Settings &amp; Rates'!$B$3,$A$8:A274,"&lt;="&amp;='Settings &amp; Rates'!$B$4))</f>
        <v/>
      </c>
      <c r="K274" s="6">
        <f>IFERROR(IF(I274=0,"",IF(E274="Car/Van",  (MIN(MAX(='Settings &amp; Rates'!$B$13-SUMIFS($I$8:I273,$E$8:E273,"Car/Van",$A$8:A273,"&gt;="&amp;='Settings &amp; Rates'!$B$3,$A$8:A273,"&lt;="&amp;='Settings &amp; Rates'!$B$4)),I274)*='Settings &amp; Rates'!$B$8  +MAX(I274-MAX(0,='Settings &amp; Rates'!$B$13-SUMIFS($I$8:I273,$E$8:E273,"Car/Van",$A$8:A273,"&gt;="&amp;='Settings &amp; Rates'!$B$3,$A$8:A273,"&lt;="&amp;='Settings &amp; Rates'!$B$4)),0)*='Settings &amp; Rates'!$B$9)/I274,IF(E274="Motorcycle",='Settings &amp; Rates'!$B$10,IF(E274="Bicycle",='Settings &amp; Rates'!$B$11,"")))),"")</f>
        <v/>
      </c>
      <c r="L274" s="6">
        <f>IF(E274="Car/Van",='Settings &amp; Rates'!$B$12*F274,0)</f>
        <v/>
      </c>
      <c r="M274" s="7">
        <f>IFERROR(IF(I274=0,"",IF(E274="Car/Van",  MIN(MAX(='Settings &amp; Rates'!$B$13-SUMIFS($I$8:I273,$E$8:E273,"Car/Van",$A$8:A273,"&gt;="&amp;='Settings &amp; Rates'!$B$3,$A$8:A273,"&lt;="&amp;='Settings &amp; Rates'!$B$4)),I274)*='Settings &amp; Rates'!$B$8 +MAX(I274-MAX(0,='Settings &amp; Rates'!$B$13-SUMIFS($I$8:I273,$E$8:E273,"Car/Van",$A$8:A273,"&gt;="&amp;='Settings &amp; Rates'!$B$3,$A$8:A273,"&lt;="&amp;='Settings &amp; Rates'!$B$4)),0)*='Settings &amp; Rates'!$B$9 +I274*F274*='Settings &amp; Rates'!$B$12,IF(E274="Motorcycle",I274*='Settings &amp; Rates'!$B$10,IF(E274="Bicycle",I274*='Settings &amp; Rates'!$B$11,0)))),"")</f>
        <v/>
      </c>
      <c r="N274" s="6" t="n"/>
    </row>
    <row r="275">
      <c r="A275" s="5" t="n"/>
      <c r="B275" s="6" t="n"/>
      <c r="C275" s="6" t="n"/>
      <c r="D275" s="6" t="n"/>
      <c r="E275" s="6" t="n"/>
      <c r="F275" s="6" t="n"/>
      <c r="G275" s="6" t="n"/>
      <c r="H275" s="6" t="n"/>
      <c r="I275" s="6" t="n"/>
      <c r="J275" s="6">
        <f>IF(E275&lt;&gt;"Car/Van","",SUMIFS($I$8:I275,$E$8:E275,"Car/Van",$A$8:A275,"&gt;="&amp;='Settings &amp; Rates'!$B$3,$A$8:A275,"&lt;="&amp;='Settings &amp; Rates'!$B$4))</f>
        <v/>
      </c>
      <c r="K275" s="6">
        <f>IFERROR(IF(I275=0,"",IF(E275="Car/Van",  (MIN(MAX(='Settings &amp; Rates'!$B$13-SUMIFS($I$8:I274,$E$8:E274,"Car/Van",$A$8:A274,"&gt;="&amp;='Settings &amp; Rates'!$B$3,$A$8:A274,"&lt;="&amp;='Settings &amp; Rates'!$B$4)),I275)*='Settings &amp; Rates'!$B$8  +MAX(I275-MAX(0,='Settings &amp; Rates'!$B$13-SUMIFS($I$8:I274,$E$8:E274,"Car/Van",$A$8:A274,"&gt;="&amp;='Settings &amp; Rates'!$B$3,$A$8:A274,"&lt;="&amp;='Settings &amp; Rates'!$B$4)),0)*='Settings &amp; Rates'!$B$9)/I275,IF(E275="Motorcycle",='Settings &amp; Rates'!$B$10,IF(E275="Bicycle",='Settings &amp; Rates'!$B$11,"")))),"")</f>
        <v/>
      </c>
      <c r="L275" s="6">
        <f>IF(E275="Car/Van",='Settings &amp; Rates'!$B$12*F275,0)</f>
        <v/>
      </c>
      <c r="M275" s="7">
        <f>IFERROR(IF(I275=0,"",IF(E275="Car/Van",  MIN(MAX(='Settings &amp; Rates'!$B$13-SUMIFS($I$8:I274,$E$8:E274,"Car/Van",$A$8:A274,"&gt;="&amp;='Settings &amp; Rates'!$B$3,$A$8:A274,"&lt;="&amp;='Settings &amp; Rates'!$B$4)),I275)*='Settings &amp; Rates'!$B$8 +MAX(I275-MAX(0,='Settings &amp; Rates'!$B$13-SUMIFS($I$8:I274,$E$8:E274,"Car/Van",$A$8:A274,"&gt;="&amp;='Settings &amp; Rates'!$B$3,$A$8:A274,"&lt;="&amp;='Settings &amp; Rates'!$B$4)),0)*='Settings &amp; Rates'!$B$9 +I275*F275*='Settings &amp; Rates'!$B$12,IF(E275="Motorcycle",I275*='Settings &amp; Rates'!$B$10,IF(E275="Bicycle",I275*='Settings &amp; Rates'!$B$11,0)))),"")</f>
        <v/>
      </c>
      <c r="N275" s="6" t="n"/>
    </row>
    <row r="276">
      <c r="A276" s="5" t="n"/>
      <c r="B276" s="6" t="n"/>
      <c r="C276" s="6" t="n"/>
      <c r="D276" s="6" t="n"/>
      <c r="E276" s="6" t="n"/>
      <c r="F276" s="6" t="n"/>
      <c r="G276" s="6" t="n"/>
      <c r="H276" s="6" t="n"/>
      <c r="I276" s="6" t="n"/>
      <c r="J276" s="6">
        <f>IF(E276&lt;&gt;"Car/Van","",SUMIFS($I$8:I276,$E$8:E276,"Car/Van",$A$8:A276,"&gt;="&amp;='Settings &amp; Rates'!$B$3,$A$8:A276,"&lt;="&amp;='Settings &amp; Rates'!$B$4))</f>
        <v/>
      </c>
      <c r="K276" s="6">
        <f>IFERROR(IF(I276=0,"",IF(E276="Car/Van",  (MIN(MAX(='Settings &amp; Rates'!$B$13-SUMIFS($I$8:I275,$E$8:E275,"Car/Van",$A$8:A275,"&gt;="&amp;='Settings &amp; Rates'!$B$3,$A$8:A275,"&lt;="&amp;='Settings &amp; Rates'!$B$4)),I276)*='Settings &amp; Rates'!$B$8  +MAX(I276-MAX(0,='Settings &amp; Rates'!$B$13-SUMIFS($I$8:I275,$E$8:E275,"Car/Van",$A$8:A275,"&gt;="&amp;='Settings &amp; Rates'!$B$3,$A$8:A275,"&lt;="&amp;='Settings &amp; Rates'!$B$4)),0)*='Settings &amp; Rates'!$B$9)/I276,IF(E276="Motorcycle",='Settings &amp; Rates'!$B$10,IF(E276="Bicycle",='Settings &amp; Rates'!$B$11,"")))),"")</f>
        <v/>
      </c>
      <c r="L276" s="6">
        <f>IF(E276="Car/Van",='Settings &amp; Rates'!$B$12*F276,0)</f>
        <v/>
      </c>
      <c r="M276" s="7">
        <f>IFERROR(IF(I276=0,"",IF(E276="Car/Van",  MIN(MAX(='Settings &amp; Rates'!$B$13-SUMIFS($I$8:I275,$E$8:E275,"Car/Van",$A$8:A275,"&gt;="&amp;='Settings &amp; Rates'!$B$3,$A$8:A275,"&lt;="&amp;='Settings &amp; Rates'!$B$4)),I276)*='Settings &amp; Rates'!$B$8 +MAX(I276-MAX(0,='Settings &amp; Rates'!$B$13-SUMIFS($I$8:I275,$E$8:E275,"Car/Van",$A$8:A275,"&gt;="&amp;='Settings &amp; Rates'!$B$3,$A$8:A275,"&lt;="&amp;='Settings &amp; Rates'!$B$4)),0)*='Settings &amp; Rates'!$B$9 +I276*F276*='Settings &amp; Rates'!$B$12,IF(E276="Motorcycle",I276*='Settings &amp; Rates'!$B$10,IF(E276="Bicycle",I276*='Settings &amp; Rates'!$B$11,0)))),"")</f>
        <v/>
      </c>
      <c r="N276" s="6" t="n"/>
    </row>
    <row r="277">
      <c r="A277" s="5" t="n"/>
      <c r="B277" s="6" t="n"/>
      <c r="C277" s="6" t="n"/>
      <c r="D277" s="6" t="n"/>
      <c r="E277" s="6" t="n"/>
      <c r="F277" s="6" t="n"/>
      <c r="G277" s="6" t="n"/>
      <c r="H277" s="6" t="n"/>
      <c r="I277" s="6" t="n"/>
      <c r="J277" s="6">
        <f>IF(E277&lt;&gt;"Car/Van","",SUMIFS($I$8:I277,$E$8:E277,"Car/Van",$A$8:A277,"&gt;="&amp;='Settings &amp; Rates'!$B$3,$A$8:A277,"&lt;="&amp;='Settings &amp; Rates'!$B$4))</f>
        <v/>
      </c>
      <c r="K277" s="6">
        <f>IFERROR(IF(I277=0,"",IF(E277="Car/Van",  (MIN(MAX(='Settings &amp; Rates'!$B$13-SUMIFS($I$8:I276,$E$8:E276,"Car/Van",$A$8:A276,"&gt;="&amp;='Settings &amp; Rates'!$B$3,$A$8:A276,"&lt;="&amp;='Settings &amp; Rates'!$B$4)),I277)*='Settings &amp; Rates'!$B$8  +MAX(I277-MAX(0,='Settings &amp; Rates'!$B$13-SUMIFS($I$8:I276,$E$8:E276,"Car/Van",$A$8:A276,"&gt;="&amp;='Settings &amp; Rates'!$B$3,$A$8:A276,"&lt;="&amp;='Settings &amp; Rates'!$B$4)),0)*='Settings &amp; Rates'!$B$9)/I277,IF(E277="Motorcycle",='Settings &amp; Rates'!$B$10,IF(E277="Bicycle",='Settings &amp; Rates'!$B$11,"")))),"")</f>
        <v/>
      </c>
      <c r="L277" s="6">
        <f>IF(E277="Car/Van",='Settings &amp; Rates'!$B$12*F277,0)</f>
        <v/>
      </c>
      <c r="M277" s="7">
        <f>IFERROR(IF(I277=0,"",IF(E277="Car/Van",  MIN(MAX(='Settings &amp; Rates'!$B$13-SUMIFS($I$8:I276,$E$8:E276,"Car/Van",$A$8:A276,"&gt;="&amp;='Settings &amp; Rates'!$B$3,$A$8:A276,"&lt;="&amp;='Settings &amp; Rates'!$B$4)),I277)*='Settings &amp; Rates'!$B$8 +MAX(I277-MAX(0,='Settings &amp; Rates'!$B$13-SUMIFS($I$8:I276,$E$8:E276,"Car/Van",$A$8:A276,"&gt;="&amp;='Settings &amp; Rates'!$B$3,$A$8:A276,"&lt;="&amp;='Settings &amp; Rates'!$B$4)),0)*='Settings &amp; Rates'!$B$9 +I277*F277*='Settings &amp; Rates'!$B$12,IF(E277="Motorcycle",I277*='Settings &amp; Rates'!$B$10,IF(E277="Bicycle",I277*='Settings &amp; Rates'!$B$11,0)))),"")</f>
        <v/>
      </c>
      <c r="N277" s="6" t="n"/>
    </row>
    <row r="278">
      <c r="A278" s="5" t="n"/>
      <c r="B278" s="6" t="n"/>
      <c r="C278" s="6" t="n"/>
      <c r="D278" s="6" t="n"/>
      <c r="E278" s="6" t="n"/>
      <c r="F278" s="6" t="n"/>
      <c r="G278" s="6" t="n"/>
      <c r="H278" s="6" t="n"/>
      <c r="I278" s="6" t="n"/>
      <c r="J278" s="6">
        <f>IF(E278&lt;&gt;"Car/Van","",SUMIFS($I$8:I278,$E$8:E278,"Car/Van",$A$8:A278,"&gt;="&amp;='Settings &amp; Rates'!$B$3,$A$8:A278,"&lt;="&amp;='Settings &amp; Rates'!$B$4))</f>
        <v/>
      </c>
      <c r="K278" s="6">
        <f>IFERROR(IF(I278=0,"",IF(E278="Car/Van",  (MIN(MAX(='Settings &amp; Rates'!$B$13-SUMIFS($I$8:I277,$E$8:E277,"Car/Van",$A$8:A277,"&gt;="&amp;='Settings &amp; Rates'!$B$3,$A$8:A277,"&lt;="&amp;='Settings &amp; Rates'!$B$4)),I278)*='Settings &amp; Rates'!$B$8  +MAX(I278-MAX(0,='Settings &amp; Rates'!$B$13-SUMIFS($I$8:I277,$E$8:E277,"Car/Van",$A$8:A277,"&gt;="&amp;='Settings &amp; Rates'!$B$3,$A$8:A277,"&lt;="&amp;='Settings &amp; Rates'!$B$4)),0)*='Settings &amp; Rates'!$B$9)/I278,IF(E278="Motorcycle",='Settings &amp; Rates'!$B$10,IF(E278="Bicycle",='Settings &amp; Rates'!$B$11,"")))),"")</f>
        <v/>
      </c>
      <c r="L278" s="6">
        <f>IF(E278="Car/Van",='Settings &amp; Rates'!$B$12*F278,0)</f>
        <v/>
      </c>
      <c r="M278" s="7">
        <f>IFERROR(IF(I278=0,"",IF(E278="Car/Van",  MIN(MAX(='Settings &amp; Rates'!$B$13-SUMIFS($I$8:I277,$E$8:E277,"Car/Van",$A$8:A277,"&gt;="&amp;='Settings &amp; Rates'!$B$3,$A$8:A277,"&lt;="&amp;='Settings &amp; Rates'!$B$4)),I278)*='Settings &amp; Rates'!$B$8 +MAX(I278-MAX(0,='Settings &amp; Rates'!$B$13-SUMIFS($I$8:I277,$E$8:E277,"Car/Van",$A$8:A277,"&gt;="&amp;='Settings &amp; Rates'!$B$3,$A$8:A277,"&lt;="&amp;='Settings &amp; Rates'!$B$4)),0)*='Settings &amp; Rates'!$B$9 +I278*F278*='Settings &amp; Rates'!$B$12,IF(E278="Motorcycle",I278*='Settings &amp; Rates'!$B$10,IF(E278="Bicycle",I278*='Settings &amp; Rates'!$B$11,0)))),"")</f>
        <v/>
      </c>
      <c r="N278" s="6" t="n"/>
    </row>
    <row r="279">
      <c r="A279" s="5" t="n"/>
      <c r="B279" s="6" t="n"/>
      <c r="C279" s="6" t="n"/>
      <c r="D279" s="6" t="n"/>
      <c r="E279" s="6" t="n"/>
      <c r="F279" s="6" t="n"/>
      <c r="G279" s="6" t="n"/>
      <c r="H279" s="6" t="n"/>
      <c r="I279" s="6" t="n"/>
      <c r="J279" s="6">
        <f>IF(E279&lt;&gt;"Car/Van","",SUMIFS($I$8:I279,$E$8:E279,"Car/Van",$A$8:A279,"&gt;="&amp;='Settings &amp; Rates'!$B$3,$A$8:A279,"&lt;="&amp;='Settings &amp; Rates'!$B$4))</f>
        <v/>
      </c>
      <c r="K279" s="6">
        <f>IFERROR(IF(I279=0,"",IF(E279="Car/Van",  (MIN(MAX(='Settings &amp; Rates'!$B$13-SUMIFS($I$8:I278,$E$8:E278,"Car/Van",$A$8:A278,"&gt;="&amp;='Settings &amp; Rates'!$B$3,$A$8:A278,"&lt;="&amp;='Settings &amp; Rates'!$B$4)),I279)*='Settings &amp; Rates'!$B$8  +MAX(I279-MAX(0,='Settings &amp; Rates'!$B$13-SUMIFS($I$8:I278,$E$8:E278,"Car/Van",$A$8:A278,"&gt;="&amp;='Settings &amp; Rates'!$B$3,$A$8:A278,"&lt;="&amp;='Settings &amp; Rates'!$B$4)),0)*='Settings &amp; Rates'!$B$9)/I279,IF(E279="Motorcycle",='Settings &amp; Rates'!$B$10,IF(E279="Bicycle",='Settings &amp; Rates'!$B$11,"")))),"")</f>
        <v/>
      </c>
      <c r="L279" s="6">
        <f>IF(E279="Car/Van",='Settings &amp; Rates'!$B$12*F279,0)</f>
        <v/>
      </c>
      <c r="M279" s="7">
        <f>IFERROR(IF(I279=0,"",IF(E279="Car/Van",  MIN(MAX(='Settings &amp; Rates'!$B$13-SUMIFS($I$8:I278,$E$8:E278,"Car/Van",$A$8:A278,"&gt;="&amp;='Settings &amp; Rates'!$B$3,$A$8:A278,"&lt;="&amp;='Settings &amp; Rates'!$B$4)),I279)*='Settings &amp; Rates'!$B$8 +MAX(I279-MAX(0,='Settings &amp; Rates'!$B$13-SUMIFS($I$8:I278,$E$8:E278,"Car/Van",$A$8:A278,"&gt;="&amp;='Settings &amp; Rates'!$B$3,$A$8:A278,"&lt;="&amp;='Settings &amp; Rates'!$B$4)),0)*='Settings &amp; Rates'!$B$9 +I279*F279*='Settings &amp; Rates'!$B$12,IF(E279="Motorcycle",I279*='Settings &amp; Rates'!$B$10,IF(E279="Bicycle",I279*='Settings &amp; Rates'!$B$11,0)))),"")</f>
        <v/>
      </c>
      <c r="N279" s="6" t="n"/>
    </row>
    <row r="280">
      <c r="A280" s="5" t="n"/>
      <c r="B280" s="6" t="n"/>
      <c r="C280" s="6" t="n"/>
      <c r="D280" s="6" t="n"/>
      <c r="E280" s="6" t="n"/>
      <c r="F280" s="6" t="n"/>
      <c r="G280" s="6" t="n"/>
      <c r="H280" s="6" t="n"/>
      <c r="I280" s="6" t="n"/>
      <c r="J280" s="6">
        <f>IF(E280&lt;&gt;"Car/Van","",SUMIFS($I$8:I280,$E$8:E280,"Car/Van",$A$8:A280,"&gt;="&amp;='Settings &amp; Rates'!$B$3,$A$8:A280,"&lt;="&amp;='Settings &amp; Rates'!$B$4))</f>
        <v/>
      </c>
      <c r="K280" s="6">
        <f>IFERROR(IF(I280=0,"",IF(E280="Car/Van",  (MIN(MAX(='Settings &amp; Rates'!$B$13-SUMIFS($I$8:I279,$E$8:E279,"Car/Van",$A$8:A279,"&gt;="&amp;='Settings &amp; Rates'!$B$3,$A$8:A279,"&lt;="&amp;='Settings &amp; Rates'!$B$4)),I280)*='Settings &amp; Rates'!$B$8  +MAX(I280-MAX(0,='Settings &amp; Rates'!$B$13-SUMIFS($I$8:I279,$E$8:E279,"Car/Van",$A$8:A279,"&gt;="&amp;='Settings &amp; Rates'!$B$3,$A$8:A279,"&lt;="&amp;='Settings &amp; Rates'!$B$4)),0)*='Settings &amp; Rates'!$B$9)/I280,IF(E280="Motorcycle",='Settings &amp; Rates'!$B$10,IF(E280="Bicycle",='Settings &amp; Rates'!$B$11,"")))),"")</f>
        <v/>
      </c>
      <c r="L280" s="6">
        <f>IF(E280="Car/Van",='Settings &amp; Rates'!$B$12*F280,0)</f>
        <v/>
      </c>
      <c r="M280" s="7">
        <f>IFERROR(IF(I280=0,"",IF(E280="Car/Van",  MIN(MAX(='Settings &amp; Rates'!$B$13-SUMIFS($I$8:I279,$E$8:E279,"Car/Van",$A$8:A279,"&gt;="&amp;='Settings &amp; Rates'!$B$3,$A$8:A279,"&lt;="&amp;='Settings &amp; Rates'!$B$4)),I280)*='Settings &amp; Rates'!$B$8 +MAX(I280-MAX(0,='Settings &amp; Rates'!$B$13-SUMIFS($I$8:I279,$E$8:E279,"Car/Van",$A$8:A279,"&gt;="&amp;='Settings &amp; Rates'!$B$3,$A$8:A279,"&lt;="&amp;='Settings &amp; Rates'!$B$4)),0)*='Settings &amp; Rates'!$B$9 +I280*F280*='Settings &amp; Rates'!$B$12,IF(E280="Motorcycle",I280*='Settings &amp; Rates'!$B$10,IF(E280="Bicycle",I280*='Settings &amp; Rates'!$B$11,0)))),"")</f>
        <v/>
      </c>
      <c r="N280" s="6" t="n"/>
    </row>
    <row r="281">
      <c r="A281" s="5" t="n"/>
      <c r="B281" s="6" t="n"/>
      <c r="C281" s="6" t="n"/>
      <c r="D281" s="6" t="n"/>
      <c r="E281" s="6" t="n"/>
      <c r="F281" s="6" t="n"/>
      <c r="G281" s="6" t="n"/>
      <c r="H281" s="6" t="n"/>
      <c r="I281" s="6" t="n"/>
      <c r="J281" s="6">
        <f>IF(E281&lt;&gt;"Car/Van","",SUMIFS($I$8:I281,$E$8:E281,"Car/Van",$A$8:A281,"&gt;="&amp;='Settings &amp; Rates'!$B$3,$A$8:A281,"&lt;="&amp;='Settings &amp; Rates'!$B$4))</f>
        <v/>
      </c>
      <c r="K281" s="6">
        <f>IFERROR(IF(I281=0,"",IF(E281="Car/Van",  (MIN(MAX(='Settings &amp; Rates'!$B$13-SUMIFS($I$8:I280,$E$8:E280,"Car/Van",$A$8:A280,"&gt;="&amp;='Settings &amp; Rates'!$B$3,$A$8:A280,"&lt;="&amp;='Settings &amp; Rates'!$B$4)),I281)*='Settings &amp; Rates'!$B$8  +MAX(I281-MAX(0,='Settings &amp; Rates'!$B$13-SUMIFS($I$8:I280,$E$8:E280,"Car/Van",$A$8:A280,"&gt;="&amp;='Settings &amp; Rates'!$B$3,$A$8:A280,"&lt;="&amp;='Settings &amp; Rates'!$B$4)),0)*='Settings &amp; Rates'!$B$9)/I281,IF(E281="Motorcycle",='Settings &amp; Rates'!$B$10,IF(E281="Bicycle",='Settings &amp; Rates'!$B$11,"")))),"")</f>
        <v/>
      </c>
      <c r="L281" s="6">
        <f>IF(E281="Car/Van",='Settings &amp; Rates'!$B$12*F281,0)</f>
        <v/>
      </c>
      <c r="M281" s="7">
        <f>IFERROR(IF(I281=0,"",IF(E281="Car/Van",  MIN(MAX(='Settings &amp; Rates'!$B$13-SUMIFS($I$8:I280,$E$8:E280,"Car/Van",$A$8:A280,"&gt;="&amp;='Settings &amp; Rates'!$B$3,$A$8:A280,"&lt;="&amp;='Settings &amp; Rates'!$B$4)),I281)*='Settings &amp; Rates'!$B$8 +MAX(I281-MAX(0,='Settings &amp; Rates'!$B$13-SUMIFS($I$8:I280,$E$8:E280,"Car/Van",$A$8:A280,"&gt;="&amp;='Settings &amp; Rates'!$B$3,$A$8:A280,"&lt;="&amp;='Settings &amp; Rates'!$B$4)),0)*='Settings &amp; Rates'!$B$9 +I281*F281*='Settings &amp; Rates'!$B$12,IF(E281="Motorcycle",I281*='Settings &amp; Rates'!$B$10,IF(E281="Bicycle",I281*='Settings &amp; Rates'!$B$11,0)))),"")</f>
        <v/>
      </c>
      <c r="N281" s="6" t="n"/>
    </row>
    <row r="282">
      <c r="A282" s="5" t="n"/>
      <c r="B282" s="6" t="n"/>
      <c r="C282" s="6" t="n"/>
      <c r="D282" s="6" t="n"/>
      <c r="E282" s="6" t="n"/>
      <c r="F282" s="6" t="n"/>
      <c r="G282" s="6" t="n"/>
      <c r="H282" s="6" t="n"/>
      <c r="I282" s="6" t="n"/>
      <c r="J282" s="6">
        <f>IF(E282&lt;&gt;"Car/Van","",SUMIFS($I$8:I282,$E$8:E282,"Car/Van",$A$8:A282,"&gt;="&amp;='Settings &amp; Rates'!$B$3,$A$8:A282,"&lt;="&amp;='Settings &amp; Rates'!$B$4))</f>
        <v/>
      </c>
      <c r="K282" s="6">
        <f>IFERROR(IF(I282=0,"",IF(E282="Car/Van",  (MIN(MAX(='Settings &amp; Rates'!$B$13-SUMIFS($I$8:I281,$E$8:E281,"Car/Van",$A$8:A281,"&gt;="&amp;='Settings &amp; Rates'!$B$3,$A$8:A281,"&lt;="&amp;='Settings &amp; Rates'!$B$4)),I282)*='Settings &amp; Rates'!$B$8  +MAX(I282-MAX(0,='Settings &amp; Rates'!$B$13-SUMIFS($I$8:I281,$E$8:E281,"Car/Van",$A$8:A281,"&gt;="&amp;='Settings &amp; Rates'!$B$3,$A$8:A281,"&lt;="&amp;='Settings &amp; Rates'!$B$4)),0)*='Settings &amp; Rates'!$B$9)/I282,IF(E282="Motorcycle",='Settings &amp; Rates'!$B$10,IF(E282="Bicycle",='Settings &amp; Rates'!$B$11,"")))),"")</f>
        <v/>
      </c>
      <c r="L282" s="6">
        <f>IF(E282="Car/Van",='Settings &amp; Rates'!$B$12*F282,0)</f>
        <v/>
      </c>
      <c r="M282" s="7">
        <f>IFERROR(IF(I282=0,"",IF(E282="Car/Van",  MIN(MAX(='Settings &amp; Rates'!$B$13-SUMIFS($I$8:I281,$E$8:E281,"Car/Van",$A$8:A281,"&gt;="&amp;='Settings &amp; Rates'!$B$3,$A$8:A281,"&lt;="&amp;='Settings &amp; Rates'!$B$4)),I282)*='Settings &amp; Rates'!$B$8 +MAX(I282-MAX(0,='Settings &amp; Rates'!$B$13-SUMIFS($I$8:I281,$E$8:E281,"Car/Van",$A$8:A281,"&gt;="&amp;='Settings &amp; Rates'!$B$3,$A$8:A281,"&lt;="&amp;='Settings &amp; Rates'!$B$4)),0)*='Settings &amp; Rates'!$B$9 +I282*F282*='Settings &amp; Rates'!$B$12,IF(E282="Motorcycle",I282*='Settings &amp; Rates'!$B$10,IF(E282="Bicycle",I282*='Settings &amp; Rates'!$B$11,0)))),"")</f>
        <v/>
      </c>
      <c r="N282" s="6" t="n"/>
    </row>
    <row r="283">
      <c r="A283" s="5" t="n"/>
      <c r="B283" s="6" t="n"/>
      <c r="C283" s="6" t="n"/>
      <c r="D283" s="6" t="n"/>
      <c r="E283" s="6" t="n"/>
      <c r="F283" s="6" t="n"/>
      <c r="G283" s="6" t="n"/>
      <c r="H283" s="6" t="n"/>
      <c r="I283" s="6" t="n"/>
      <c r="J283" s="6">
        <f>IF(E283&lt;&gt;"Car/Van","",SUMIFS($I$8:I283,$E$8:E283,"Car/Van",$A$8:A283,"&gt;="&amp;='Settings &amp; Rates'!$B$3,$A$8:A283,"&lt;="&amp;='Settings &amp; Rates'!$B$4))</f>
        <v/>
      </c>
      <c r="K283" s="6">
        <f>IFERROR(IF(I283=0,"",IF(E283="Car/Van",  (MIN(MAX(='Settings &amp; Rates'!$B$13-SUMIFS($I$8:I282,$E$8:E282,"Car/Van",$A$8:A282,"&gt;="&amp;='Settings &amp; Rates'!$B$3,$A$8:A282,"&lt;="&amp;='Settings &amp; Rates'!$B$4)),I283)*='Settings &amp; Rates'!$B$8  +MAX(I283-MAX(0,='Settings &amp; Rates'!$B$13-SUMIFS($I$8:I282,$E$8:E282,"Car/Van",$A$8:A282,"&gt;="&amp;='Settings &amp; Rates'!$B$3,$A$8:A282,"&lt;="&amp;='Settings &amp; Rates'!$B$4)),0)*='Settings &amp; Rates'!$B$9)/I283,IF(E283="Motorcycle",='Settings &amp; Rates'!$B$10,IF(E283="Bicycle",='Settings &amp; Rates'!$B$11,"")))),"")</f>
        <v/>
      </c>
      <c r="L283" s="6">
        <f>IF(E283="Car/Van",='Settings &amp; Rates'!$B$12*F283,0)</f>
        <v/>
      </c>
      <c r="M283" s="7">
        <f>IFERROR(IF(I283=0,"",IF(E283="Car/Van",  MIN(MAX(='Settings &amp; Rates'!$B$13-SUMIFS($I$8:I282,$E$8:E282,"Car/Van",$A$8:A282,"&gt;="&amp;='Settings &amp; Rates'!$B$3,$A$8:A282,"&lt;="&amp;='Settings &amp; Rates'!$B$4)),I283)*='Settings &amp; Rates'!$B$8 +MAX(I283-MAX(0,='Settings &amp; Rates'!$B$13-SUMIFS($I$8:I282,$E$8:E282,"Car/Van",$A$8:A282,"&gt;="&amp;='Settings &amp; Rates'!$B$3,$A$8:A282,"&lt;="&amp;='Settings &amp; Rates'!$B$4)),0)*='Settings &amp; Rates'!$B$9 +I283*F283*='Settings &amp; Rates'!$B$12,IF(E283="Motorcycle",I283*='Settings &amp; Rates'!$B$10,IF(E283="Bicycle",I283*='Settings &amp; Rates'!$B$11,0)))),"")</f>
        <v/>
      </c>
      <c r="N283" s="6" t="n"/>
    </row>
    <row r="284">
      <c r="A284" s="5" t="n"/>
      <c r="B284" s="6" t="n"/>
      <c r="C284" s="6" t="n"/>
      <c r="D284" s="6" t="n"/>
      <c r="E284" s="6" t="n"/>
      <c r="F284" s="6" t="n"/>
      <c r="G284" s="6" t="n"/>
      <c r="H284" s="6" t="n"/>
      <c r="I284" s="6" t="n"/>
      <c r="J284" s="6">
        <f>IF(E284&lt;&gt;"Car/Van","",SUMIFS($I$8:I284,$E$8:E284,"Car/Van",$A$8:A284,"&gt;="&amp;='Settings &amp; Rates'!$B$3,$A$8:A284,"&lt;="&amp;='Settings &amp; Rates'!$B$4))</f>
        <v/>
      </c>
      <c r="K284" s="6">
        <f>IFERROR(IF(I284=0,"",IF(E284="Car/Van",  (MIN(MAX(='Settings &amp; Rates'!$B$13-SUMIFS($I$8:I283,$E$8:E283,"Car/Van",$A$8:A283,"&gt;="&amp;='Settings &amp; Rates'!$B$3,$A$8:A283,"&lt;="&amp;='Settings &amp; Rates'!$B$4)),I284)*='Settings &amp; Rates'!$B$8  +MAX(I284-MAX(0,='Settings &amp; Rates'!$B$13-SUMIFS($I$8:I283,$E$8:E283,"Car/Van",$A$8:A283,"&gt;="&amp;='Settings &amp; Rates'!$B$3,$A$8:A283,"&lt;="&amp;='Settings &amp; Rates'!$B$4)),0)*='Settings &amp; Rates'!$B$9)/I284,IF(E284="Motorcycle",='Settings &amp; Rates'!$B$10,IF(E284="Bicycle",='Settings &amp; Rates'!$B$11,"")))),"")</f>
        <v/>
      </c>
      <c r="L284" s="6">
        <f>IF(E284="Car/Van",='Settings &amp; Rates'!$B$12*F284,0)</f>
        <v/>
      </c>
      <c r="M284" s="7">
        <f>IFERROR(IF(I284=0,"",IF(E284="Car/Van",  MIN(MAX(='Settings &amp; Rates'!$B$13-SUMIFS($I$8:I283,$E$8:E283,"Car/Van",$A$8:A283,"&gt;="&amp;='Settings &amp; Rates'!$B$3,$A$8:A283,"&lt;="&amp;='Settings &amp; Rates'!$B$4)),I284)*='Settings &amp; Rates'!$B$8 +MAX(I284-MAX(0,='Settings &amp; Rates'!$B$13-SUMIFS($I$8:I283,$E$8:E283,"Car/Van",$A$8:A283,"&gt;="&amp;='Settings &amp; Rates'!$B$3,$A$8:A283,"&lt;="&amp;='Settings &amp; Rates'!$B$4)),0)*='Settings &amp; Rates'!$B$9 +I284*F284*='Settings &amp; Rates'!$B$12,IF(E284="Motorcycle",I284*='Settings &amp; Rates'!$B$10,IF(E284="Bicycle",I284*='Settings &amp; Rates'!$B$11,0)))),"")</f>
        <v/>
      </c>
      <c r="N284" s="6" t="n"/>
    </row>
    <row r="285">
      <c r="A285" s="5" t="n"/>
      <c r="B285" s="6" t="n"/>
      <c r="C285" s="6" t="n"/>
      <c r="D285" s="6" t="n"/>
      <c r="E285" s="6" t="n"/>
      <c r="F285" s="6" t="n"/>
      <c r="G285" s="6" t="n"/>
      <c r="H285" s="6" t="n"/>
      <c r="I285" s="6" t="n"/>
      <c r="J285" s="6">
        <f>IF(E285&lt;&gt;"Car/Van","",SUMIFS($I$8:I285,$E$8:E285,"Car/Van",$A$8:A285,"&gt;="&amp;='Settings &amp; Rates'!$B$3,$A$8:A285,"&lt;="&amp;='Settings &amp; Rates'!$B$4))</f>
        <v/>
      </c>
      <c r="K285" s="6">
        <f>IFERROR(IF(I285=0,"",IF(E285="Car/Van",  (MIN(MAX(='Settings &amp; Rates'!$B$13-SUMIFS($I$8:I284,$E$8:E284,"Car/Van",$A$8:A284,"&gt;="&amp;='Settings &amp; Rates'!$B$3,$A$8:A284,"&lt;="&amp;='Settings &amp; Rates'!$B$4)),I285)*='Settings &amp; Rates'!$B$8  +MAX(I285-MAX(0,='Settings &amp; Rates'!$B$13-SUMIFS($I$8:I284,$E$8:E284,"Car/Van",$A$8:A284,"&gt;="&amp;='Settings &amp; Rates'!$B$3,$A$8:A284,"&lt;="&amp;='Settings &amp; Rates'!$B$4)),0)*='Settings &amp; Rates'!$B$9)/I285,IF(E285="Motorcycle",='Settings &amp; Rates'!$B$10,IF(E285="Bicycle",='Settings &amp; Rates'!$B$11,"")))),"")</f>
        <v/>
      </c>
      <c r="L285" s="6">
        <f>IF(E285="Car/Van",='Settings &amp; Rates'!$B$12*F285,0)</f>
        <v/>
      </c>
      <c r="M285" s="7">
        <f>IFERROR(IF(I285=0,"",IF(E285="Car/Van",  MIN(MAX(='Settings &amp; Rates'!$B$13-SUMIFS($I$8:I284,$E$8:E284,"Car/Van",$A$8:A284,"&gt;="&amp;='Settings &amp; Rates'!$B$3,$A$8:A284,"&lt;="&amp;='Settings &amp; Rates'!$B$4)),I285)*='Settings &amp; Rates'!$B$8 +MAX(I285-MAX(0,='Settings &amp; Rates'!$B$13-SUMIFS($I$8:I284,$E$8:E284,"Car/Van",$A$8:A284,"&gt;="&amp;='Settings &amp; Rates'!$B$3,$A$8:A284,"&lt;="&amp;='Settings &amp; Rates'!$B$4)),0)*='Settings &amp; Rates'!$B$9 +I285*F285*='Settings &amp; Rates'!$B$12,IF(E285="Motorcycle",I285*='Settings &amp; Rates'!$B$10,IF(E285="Bicycle",I285*='Settings &amp; Rates'!$B$11,0)))),"")</f>
        <v/>
      </c>
      <c r="N285" s="6" t="n"/>
    </row>
    <row r="286">
      <c r="A286" s="5" t="n"/>
      <c r="B286" s="6" t="n"/>
      <c r="C286" s="6" t="n"/>
      <c r="D286" s="6" t="n"/>
      <c r="E286" s="6" t="n"/>
      <c r="F286" s="6" t="n"/>
      <c r="G286" s="6" t="n"/>
      <c r="H286" s="6" t="n"/>
      <c r="I286" s="6" t="n"/>
      <c r="J286" s="6">
        <f>IF(E286&lt;&gt;"Car/Van","",SUMIFS($I$8:I286,$E$8:E286,"Car/Van",$A$8:A286,"&gt;="&amp;='Settings &amp; Rates'!$B$3,$A$8:A286,"&lt;="&amp;='Settings &amp; Rates'!$B$4))</f>
        <v/>
      </c>
      <c r="K286" s="6">
        <f>IFERROR(IF(I286=0,"",IF(E286="Car/Van",  (MIN(MAX(='Settings &amp; Rates'!$B$13-SUMIFS($I$8:I285,$E$8:E285,"Car/Van",$A$8:A285,"&gt;="&amp;='Settings &amp; Rates'!$B$3,$A$8:A285,"&lt;="&amp;='Settings &amp; Rates'!$B$4)),I286)*='Settings &amp; Rates'!$B$8  +MAX(I286-MAX(0,='Settings &amp; Rates'!$B$13-SUMIFS($I$8:I285,$E$8:E285,"Car/Van",$A$8:A285,"&gt;="&amp;='Settings &amp; Rates'!$B$3,$A$8:A285,"&lt;="&amp;='Settings &amp; Rates'!$B$4)),0)*='Settings &amp; Rates'!$B$9)/I286,IF(E286="Motorcycle",='Settings &amp; Rates'!$B$10,IF(E286="Bicycle",='Settings &amp; Rates'!$B$11,"")))),"")</f>
        <v/>
      </c>
      <c r="L286" s="6">
        <f>IF(E286="Car/Van",='Settings &amp; Rates'!$B$12*F286,0)</f>
        <v/>
      </c>
      <c r="M286" s="7">
        <f>IFERROR(IF(I286=0,"",IF(E286="Car/Van",  MIN(MAX(='Settings &amp; Rates'!$B$13-SUMIFS($I$8:I285,$E$8:E285,"Car/Van",$A$8:A285,"&gt;="&amp;='Settings &amp; Rates'!$B$3,$A$8:A285,"&lt;="&amp;='Settings &amp; Rates'!$B$4)),I286)*='Settings &amp; Rates'!$B$8 +MAX(I286-MAX(0,='Settings &amp; Rates'!$B$13-SUMIFS($I$8:I285,$E$8:E285,"Car/Van",$A$8:A285,"&gt;="&amp;='Settings &amp; Rates'!$B$3,$A$8:A285,"&lt;="&amp;='Settings &amp; Rates'!$B$4)),0)*='Settings &amp; Rates'!$B$9 +I286*F286*='Settings &amp; Rates'!$B$12,IF(E286="Motorcycle",I286*='Settings &amp; Rates'!$B$10,IF(E286="Bicycle",I286*='Settings &amp; Rates'!$B$11,0)))),"")</f>
        <v/>
      </c>
      <c r="N286" s="6" t="n"/>
    </row>
    <row r="287">
      <c r="A287" s="5" t="n"/>
      <c r="B287" s="6" t="n"/>
      <c r="C287" s="6" t="n"/>
      <c r="D287" s="6" t="n"/>
      <c r="E287" s="6" t="n"/>
      <c r="F287" s="6" t="n"/>
      <c r="G287" s="6" t="n"/>
      <c r="H287" s="6" t="n"/>
      <c r="I287" s="6" t="n"/>
      <c r="J287" s="6">
        <f>IF(E287&lt;&gt;"Car/Van","",SUMIFS($I$8:I287,$E$8:E287,"Car/Van",$A$8:A287,"&gt;="&amp;='Settings &amp; Rates'!$B$3,$A$8:A287,"&lt;="&amp;='Settings &amp; Rates'!$B$4))</f>
        <v/>
      </c>
      <c r="K287" s="6">
        <f>IFERROR(IF(I287=0,"",IF(E287="Car/Van",  (MIN(MAX(='Settings &amp; Rates'!$B$13-SUMIFS($I$8:I286,$E$8:E286,"Car/Van",$A$8:A286,"&gt;="&amp;='Settings &amp; Rates'!$B$3,$A$8:A286,"&lt;="&amp;='Settings &amp; Rates'!$B$4)),I287)*='Settings &amp; Rates'!$B$8  +MAX(I287-MAX(0,='Settings &amp; Rates'!$B$13-SUMIFS($I$8:I286,$E$8:E286,"Car/Van",$A$8:A286,"&gt;="&amp;='Settings &amp; Rates'!$B$3,$A$8:A286,"&lt;="&amp;='Settings &amp; Rates'!$B$4)),0)*='Settings &amp; Rates'!$B$9)/I287,IF(E287="Motorcycle",='Settings &amp; Rates'!$B$10,IF(E287="Bicycle",='Settings &amp; Rates'!$B$11,"")))),"")</f>
        <v/>
      </c>
      <c r="L287" s="6">
        <f>IF(E287="Car/Van",='Settings &amp; Rates'!$B$12*F287,0)</f>
        <v/>
      </c>
      <c r="M287" s="7">
        <f>IFERROR(IF(I287=0,"",IF(E287="Car/Van",  MIN(MAX(='Settings &amp; Rates'!$B$13-SUMIFS($I$8:I286,$E$8:E286,"Car/Van",$A$8:A286,"&gt;="&amp;='Settings &amp; Rates'!$B$3,$A$8:A286,"&lt;="&amp;='Settings &amp; Rates'!$B$4)),I287)*='Settings &amp; Rates'!$B$8 +MAX(I287-MAX(0,='Settings &amp; Rates'!$B$13-SUMIFS($I$8:I286,$E$8:E286,"Car/Van",$A$8:A286,"&gt;="&amp;='Settings &amp; Rates'!$B$3,$A$8:A286,"&lt;="&amp;='Settings &amp; Rates'!$B$4)),0)*='Settings &amp; Rates'!$B$9 +I287*F287*='Settings &amp; Rates'!$B$12,IF(E287="Motorcycle",I287*='Settings &amp; Rates'!$B$10,IF(E287="Bicycle",I287*='Settings &amp; Rates'!$B$11,0)))),"")</f>
        <v/>
      </c>
      <c r="N287" s="6" t="n"/>
    </row>
    <row r="288">
      <c r="A288" s="5" t="n"/>
      <c r="B288" s="6" t="n"/>
      <c r="C288" s="6" t="n"/>
      <c r="D288" s="6" t="n"/>
      <c r="E288" s="6" t="n"/>
      <c r="F288" s="6" t="n"/>
      <c r="G288" s="6" t="n"/>
      <c r="H288" s="6" t="n"/>
      <c r="I288" s="6" t="n"/>
      <c r="J288" s="6">
        <f>IF(E288&lt;&gt;"Car/Van","",SUMIFS($I$8:I288,$E$8:E288,"Car/Van",$A$8:A288,"&gt;="&amp;='Settings &amp; Rates'!$B$3,$A$8:A288,"&lt;="&amp;='Settings &amp; Rates'!$B$4))</f>
        <v/>
      </c>
      <c r="K288" s="6">
        <f>IFERROR(IF(I288=0,"",IF(E288="Car/Van",  (MIN(MAX(='Settings &amp; Rates'!$B$13-SUMIFS($I$8:I287,$E$8:E287,"Car/Van",$A$8:A287,"&gt;="&amp;='Settings &amp; Rates'!$B$3,$A$8:A287,"&lt;="&amp;='Settings &amp; Rates'!$B$4)),I288)*='Settings &amp; Rates'!$B$8  +MAX(I288-MAX(0,='Settings &amp; Rates'!$B$13-SUMIFS($I$8:I287,$E$8:E287,"Car/Van",$A$8:A287,"&gt;="&amp;='Settings &amp; Rates'!$B$3,$A$8:A287,"&lt;="&amp;='Settings &amp; Rates'!$B$4)),0)*='Settings &amp; Rates'!$B$9)/I288,IF(E288="Motorcycle",='Settings &amp; Rates'!$B$10,IF(E288="Bicycle",='Settings &amp; Rates'!$B$11,"")))),"")</f>
        <v/>
      </c>
      <c r="L288" s="6">
        <f>IF(E288="Car/Van",='Settings &amp; Rates'!$B$12*F288,0)</f>
        <v/>
      </c>
      <c r="M288" s="7">
        <f>IFERROR(IF(I288=0,"",IF(E288="Car/Van",  MIN(MAX(='Settings &amp; Rates'!$B$13-SUMIFS($I$8:I287,$E$8:E287,"Car/Van",$A$8:A287,"&gt;="&amp;='Settings &amp; Rates'!$B$3,$A$8:A287,"&lt;="&amp;='Settings &amp; Rates'!$B$4)),I288)*='Settings &amp; Rates'!$B$8 +MAX(I288-MAX(0,='Settings &amp; Rates'!$B$13-SUMIFS($I$8:I287,$E$8:E287,"Car/Van",$A$8:A287,"&gt;="&amp;='Settings &amp; Rates'!$B$3,$A$8:A287,"&lt;="&amp;='Settings &amp; Rates'!$B$4)),0)*='Settings &amp; Rates'!$B$9 +I288*F288*='Settings &amp; Rates'!$B$12,IF(E288="Motorcycle",I288*='Settings &amp; Rates'!$B$10,IF(E288="Bicycle",I288*='Settings &amp; Rates'!$B$11,0)))),"")</f>
        <v/>
      </c>
      <c r="N288" s="6" t="n"/>
    </row>
    <row r="289">
      <c r="A289" s="5" t="n"/>
      <c r="B289" s="6" t="n"/>
      <c r="C289" s="6" t="n"/>
      <c r="D289" s="6" t="n"/>
      <c r="E289" s="6" t="n"/>
      <c r="F289" s="6" t="n"/>
      <c r="G289" s="6" t="n"/>
      <c r="H289" s="6" t="n"/>
      <c r="I289" s="6" t="n"/>
      <c r="J289" s="6">
        <f>IF(E289&lt;&gt;"Car/Van","",SUMIFS($I$8:I289,$E$8:E289,"Car/Van",$A$8:A289,"&gt;="&amp;='Settings &amp; Rates'!$B$3,$A$8:A289,"&lt;="&amp;='Settings &amp; Rates'!$B$4))</f>
        <v/>
      </c>
      <c r="K289" s="6">
        <f>IFERROR(IF(I289=0,"",IF(E289="Car/Van",  (MIN(MAX(='Settings &amp; Rates'!$B$13-SUMIFS($I$8:I288,$E$8:E288,"Car/Van",$A$8:A288,"&gt;="&amp;='Settings &amp; Rates'!$B$3,$A$8:A288,"&lt;="&amp;='Settings &amp; Rates'!$B$4)),I289)*='Settings &amp; Rates'!$B$8  +MAX(I289-MAX(0,='Settings &amp; Rates'!$B$13-SUMIFS($I$8:I288,$E$8:E288,"Car/Van",$A$8:A288,"&gt;="&amp;='Settings &amp; Rates'!$B$3,$A$8:A288,"&lt;="&amp;='Settings &amp; Rates'!$B$4)),0)*='Settings &amp; Rates'!$B$9)/I289,IF(E289="Motorcycle",='Settings &amp; Rates'!$B$10,IF(E289="Bicycle",='Settings &amp; Rates'!$B$11,"")))),"")</f>
        <v/>
      </c>
      <c r="L289" s="6">
        <f>IF(E289="Car/Van",='Settings &amp; Rates'!$B$12*F289,0)</f>
        <v/>
      </c>
      <c r="M289" s="7">
        <f>IFERROR(IF(I289=0,"",IF(E289="Car/Van",  MIN(MAX(='Settings &amp; Rates'!$B$13-SUMIFS($I$8:I288,$E$8:E288,"Car/Van",$A$8:A288,"&gt;="&amp;='Settings &amp; Rates'!$B$3,$A$8:A288,"&lt;="&amp;='Settings &amp; Rates'!$B$4)),I289)*='Settings &amp; Rates'!$B$8 +MAX(I289-MAX(0,='Settings &amp; Rates'!$B$13-SUMIFS($I$8:I288,$E$8:E288,"Car/Van",$A$8:A288,"&gt;="&amp;='Settings &amp; Rates'!$B$3,$A$8:A288,"&lt;="&amp;='Settings &amp; Rates'!$B$4)),0)*='Settings &amp; Rates'!$B$9 +I289*F289*='Settings &amp; Rates'!$B$12,IF(E289="Motorcycle",I289*='Settings &amp; Rates'!$B$10,IF(E289="Bicycle",I289*='Settings &amp; Rates'!$B$11,0)))),"")</f>
        <v/>
      </c>
      <c r="N289" s="6" t="n"/>
    </row>
    <row r="290">
      <c r="A290" s="5" t="n"/>
      <c r="B290" s="6" t="n"/>
      <c r="C290" s="6" t="n"/>
      <c r="D290" s="6" t="n"/>
      <c r="E290" s="6" t="n"/>
      <c r="F290" s="6" t="n"/>
      <c r="G290" s="6" t="n"/>
      <c r="H290" s="6" t="n"/>
      <c r="I290" s="6" t="n"/>
      <c r="J290" s="6">
        <f>IF(E290&lt;&gt;"Car/Van","",SUMIFS($I$8:I290,$E$8:E290,"Car/Van",$A$8:A290,"&gt;="&amp;='Settings &amp; Rates'!$B$3,$A$8:A290,"&lt;="&amp;='Settings &amp; Rates'!$B$4))</f>
        <v/>
      </c>
      <c r="K290" s="6">
        <f>IFERROR(IF(I290=0,"",IF(E290="Car/Van",  (MIN(MAX(='Settings &amp; Rates'!$B$13-SUMIFS($I$8:I289,$E$8:E289,"Car/Van",$A$8:A289,"&gt;="&amp;='Settings &amp; Rates'!$B$3,$A$8:A289,"&lt;="&amp;='Settings &amp; Rates'!$B$4)),I290)*='Settings &amp; Rates'!$B$8  +MAX(I290-MAX(0,='Settings &amp; Rates'!$B$13-SUMIFS($I$8:I289,$E$8:E289,"Car/Van",$A$8:A289,"&gt;="&amp;='Settings &amp; Rates'!$B$3,$A$8:A289,"&lt;="&amp;='Settings &amp; Rates'!$B$4)),0)*='Settings &amp; Rates'!$B$9)/I290,IF(E290="Motorcycle",='Settings &amp; Rates'!$B$10,IF(E290="Bicycle",='Settings &amp; Rates'!$B$11,"")))),"")</f>
        <v/>
      </c>
      <c r="L290" s="6">
        <f>IF(E290="Car/Van",='Settings &amp; Rates'!$B$12*F290,0)</f>
        <v/>
      </c>
      <c r="M290" s="7">
        <f>IFERROR(IF(I290=0,"",IF(E290="Car/Van",  MIN(MAX(='Settings &amp; Rates'!$B$13-SUMIFS($I$8:I289,$E$8:E289,"Car/Van",$A$8:A289,"&gt;="&amp;='Settings &amp; Rates'!$B$3,$A$8:A289,"&lt;="&amp;='Settings &amp; Rates'!$B$4)),I290)*='Settings &amp; Rates'!$B$8 +MAX(I290-MAX(0,='Settings &amp; Rates'!$B$13-SUMIFS($I$8:I289,$E$8:E289,"Car/Van",$A$8:A289,"&gt;="&amp;='Settings &amp; Rates'!$B$3,$A$8:A289,"&lt;="&amp;='Settings &amp; Rates'!$B$4)),0)*='Settings &amp; Rates'!$B$9 +I290*F290*='Settings &amp; Rates'!$B$12,IF(E290="Motorcycle",I290*='Settings &amp; Rates'!$B$10,IF(E290="Bicycle",I290*='Settings &amp; Rates'!$B$11,0)))),"")</f>
        <v/>
      </c>
      <c r="N290" s="6" t="n"/>
    </row>
    <row r="291">
      <c r="A291" s="5" t="n"/>
      <c r="B291" s="6" t="n"/>
      <c r="C291" s="6" t="n"/>
      <c r="D291" s="6" t="n"/>
      <c r="E291" s="6" t="n"/>
      <c r="F291" s="6" t="n"/>
      <c r="G291" s="6" t="n"/>
      <c r="H291" s="6" t="n"/>
      <c r="I291" s="6" t="n"/>
      <c r="J291" s="6">
        <f>IF(E291&lt;&gt;"Car/Van","",SUMIFS($I$8:I291,$E$8:E291,"Car/Van",$A$8:A291,"&gt;="&amp;='Settings &amp; Rates'!$B$3,$A$8:A291,"&lt;="&amp;='Settings &amp; Rates'!$B$4))</f>
        <v/>
      </c>
      <c r="K291" s="6">
        <f>IFERROR(IF(I291=0,"",IF(E291="Car/Van",  (MIN(MAX(='Settings &amp; Rates'!$B$13-SUMIFS($I$8:I290,$E$8:E290,"Car/Van",$A$8:A290,"&gt;="&amp;='Settings &amp; Rates'!$B$3,$A$8:A290,"&lt;="&amp;='Settings &amp; Rates'!$B$4)),I291)*='Settings &amp; Rates'!$B$8  +MAX(I291-MAX(0,='Settings &amp; Rates'!$B$13-SUMIFS($I$8:I290,$E$8:E290,"Car/Van",$A$8:A290,"&gt;="&amp;='Settings &amp; Rates'!$B$3,$A$8:A290,"&lt;="&amp;='Settings &amp; Rates'!$B$4)),0)*='Settings &amp; Rates'!$B$9)/I291,IF(E291="Motorcycle",='Settings &amp; Rates'!$B$10,IF(E291="Bicycle",='Settings &amp; Rates'!$B$11,"")))),"")</f>
        <v/>
      </c>
      <c r="L291" s="6">
        <f>IF(E291="Car/Van",='Settings &amp; Rates'!$B$12*F291,0)</f>
        <v/>
      </c>
      <c r="M291" s="7">
        <f>IFERROR(IF(I291=0,"",IF(E291="Car/Van",  MIN(MAX(='Settings &amp; Rates'!$B$13-SUMIFS($I$8:I290,$E$8:E290,"Car/Van",$A$8:A290,"&gt;="&amp;='Settings &amp; Rates'!$B$3,$A$8:A290,"&lt;="&amp;='Settings &amp; Rates'!$B$4)),I291)*='Settings &amp; Rates'!$B$8 +MAX(I291-MAX(0,='Settings &amp; Rates'!$B$13-SUMIFS($I$8:I290,$E$8:E290,"Car/Van",$A$8:A290,"&gt;="&amp;='Settings &amp; Rates'!$B$3,$A$8:A290,"&lt;="&amp;='Settings &amp; Rates'!$B$4)),0)*='Settings &amp; Rates'!$B$9 +I291*F291*='Settings &amp; Rates'!$B$12,IF(E291="Motorcycle",I291*='Settings &amp; Rates'!$B$10,IF(E291="Bicycle",I291*='Settings &amp; Rates'!$B$11,0)))),"")</f>
        <v/>
      </c>
      <c r="N291" s="6" t="n"/>
    </row>
    <row r="292">
      <c r="A292" s="5" t="n"/>
      <c r="B292" s="6" t="n"/>
      <c r="C292" s="6" t="n"/>
      <c r="D292" s="6" t="n"/>
      <c r="E292" s="6" t="n"/>
      <c r="F292" s="6" t="n"/>
      <c r="G292" s="6" t="n"/>
      <c r="H292" s="6" t="n"/>
      <c r="I292" s="6" t="n"/>
      <c r="J292" s="6">
        <f>IF(E292&lt;&gt;"Car/Van","",SUMIFS($I$8:I292,$E$8:E292,"Car/Van",$A$8:A292,"&gt;="&amp;='Settings &amp; Rates'!$B$3,$A$8:A292,"&lt;="&amp;='Settings &amp; Rates'!$B$4))</f>
        <v/>
      </c>
      <c r="K292" s="6">
        <f>IFERROR(IF(I292=0,"",IF(E292="Car/Van",  (MIN(MAX(='Settings &amp; Rates'!$B$13-SUMIFS($I$8:I291,$E$8:E291,"Car/Van",$A$8:A291,"&gt;="&amp;='Settings &amp; Rates'!$B$3,$A$8:A291,"&lt;="&amp;='Settings &amp; Rates'!$B$4)),I292)*='Settings &amp; Rates'!$B$8  +MAX(I292-MAX(0,='Settings &amp; Rates'!$B$13-SUMIFS($I$8:I291,$E$8:E291,"Car/Van",$A$8:A291,"&gt;="&amp;='Settings &amp; Rates'!$B$3,$A$8:A291,"&lt;="&amp;='Settings &amp; Rates'!$B$4)),0)*='Settings &amp; Rates'!$B$9)/I292,IF(E292="Motorcycle",='Settings &amp; Rates'!$B$10,IF(E292="Bicycle",='Settings &amp; Rates'!$B$11,"")))),"")</f>
        <v/>
      </c>
      <c r="L292" s="6">
        <f>IF(E292="Car/Van",='Settings &amp; Rates'!$B$12*F292,0)</f>
        <v/>
      </c>
      <c r="M292" s="7">
        <f>IFERROR(IF(I292=0,"",IF(E292="Car/Van",  MIN(MAX(='Settings &amp; Rates'!$B$13-SUMIFS($I$8:I291,$E$8:E291,"Car/Van",$A$8:A291,"&gt;="&amp;='Settings &amp; Rates'!$B$3,$A$8:A291,"&lt;="&amp;='Settings &amp; Rates'!$B$4)),I292)*='Settings &amp; Rates'!$B$8 +MAX(I292-MAX(0,='Settings &amp; Rates'!$B$13-SUMIFS($I$8:I291,$E$8:E291,"Car/Van",$A$8:A291,"&gt;="&amp;='Settings &amp; Rates'!$B$3,$A$8:A291,"&lt;="&amp;='Settings &amp; Rates'!$B$4)),0)*='Settings &amp; Rates'!$B$9 +I292*F292*='Settings &amp; Rates'!$B$12,IF(E292="Motorcycle",I292*='Settings &amp; Rates'!$B$10,IF(E292="Bicycle",I292*='Settings &amp; Rates'!$B$11,0)))),"")</f>
        <v/>
      </c>
      <c r="N292" s="6" t="n"/>
    </row>
    <row r="293">
      <c r="A293" s="5" t="n"/>
      <c r="B293" s="6" t="n"/>
      <c r="C293" s="6" t="n"/>
      <c r="D293" s="6" t="n"/>
      <c r="E293" s="6" t="n"/>
      <c r="F293" s="6" t="n"/>
      <c r="G293" s="6" t="n"/>
      <c r="H293" s="6" t="n"/>
      <c r="I293" s="6" t="n"/>
      <c r="J293" s="6">
        <f>IF(E293&lt;&gt;"Car/Van","",SUMIFS($I$8:I293,$E$8:E293,"Car/Van",$A$8:A293,"&gt;="&amp;='Settings &amp; Rates'!$B$3,$A$8:A293,"&lt;="&amp;='Settings &amp; Rates'!$B$4))</f>
        <v/>
      </c>
      <c r="K293" s="6">
        <f>IFERROR(IF(I293=0,"",IF(E293="Car/Van",  (MIN(MAX(='Settings &amp; Rates'!$B$13-SUMIFS($I$8:I292,$E$8:E292,"Car/Van",$A$8:A292,"&gt;="&amp;='Settings &amp; Rates'!$B$3,$A$8:A292,"&lt;="&amp;='Settings &amp; Rates'!$B$4)),I293)*='Settings &amp; Rates'!$B$8  +MAX(I293-MAX(0,='Settings &amp; Rates'!$B$13-SUMIFS($I$8:I292,$E$8:E292,"Car/Van",$A$8:A292,"&gt;="&amp;='Settings &amp; Rates'!$B$3,$A$8:A292,"&lt;="&amp;='Settings &amp; Rates'!$B$4)),0)*='Settings &amp; Rates'!$B$9)/I293,IF(E293="Motorcycle",='Settings &amp; Rates'!$B$10,IF(E293="Bicycle",='Settings &amp; Rates'!$B$11,"")))),"")</f>
        <v/>
      </c>
      <c r="L293" s="6">
        <f>IF(E293="Car/Van",='Settings &amp; Rates'!$B$12*F293,0)</f>
        <v/>
      </c>
      <c r="M293" s="7">
        <f>IFERROR(IF(I293=0,"",IF(E293="Car/Van",  MIN(MAX(='Settings &amp; Rates'!$B$13-SUMIFS($I$8:I292,$E$8:E292,"Car/Van",$A$8:A292,"&gt;="&amp;='Settings &amp; Rates'!$B$3,$A$8:A292,"&lt;="&amp;='Settings &amp; Rates'!$B$4)),I293)*='Settings &amp; Rates'!$B$8 +MAX(I293-MAX(0,='Settings &amp; Rates'!$B$13-SUMIFS($I$8:I292,$E$8:E292,"Car/Van",$A$8:A292,"&gt;="&amp;='Settings &amp; Rates'!$B$3,$A$8:A292,"&lt;="&amp;='Settings &amp; Rates'!$B$4)),0)*='Settings &amp; Rates'!$B$9 +I293*F293*='Settings &amp; Rates'!$B$12,IF(E293="Motorcycle",I293*='Settings &amp; Rates'!$B$10,IF(E293="Bicycle",I293*='Settings &amp; Rates'!$B$11,0)))),"")</f>
        <v/>
      </c>
      <c r="N293" s="6" t="n"/>
    </row>
    <row r="294">
      <c r="A294" s="5" t="n"/>
      <c r="B294" s="6" t="n"/>
      <c r="C294" s="6" t="n"/>
      <c r="D294" s="6" t="n"/>
      <c r="E294" s="6" t="n"/>
      <c r="F294" s="6" t="n"/>
      <c r="G294" s="6" t="n"/>
      <c r="H294" s="6" t="n"/>
      <c r="I294" s="6" t="n"/>
      <c r="J294" s="6">
        <f>IF(E294&lt;&gt;"Car/Van","",SUMIFS($I$8:I294,$E$8:E294,"Car/Van",$A$8:A294,"&gt;="&amp;='Settings &amp; Rates'!$B$3,$A$8:A294,"&lt;="&amp;='Settings &amp; Rates'!$B$4))</f>
        <v/>
      </c>
      <c r="K294" s="6">
        <f>IFERROR(IF(I294=0,"",IF(E294="Car/Van",  (MIN(MAX(='Settings &amp; Rates'!$B$13-SUMIFS($I$8:I293,$E$8:E293,"Car/Van",$A$8:A293,"&gt;="&amp;='Settings &amp; Rates'!$B$3,$A$8:A293,"&lt;="&amp;='Settings &amp; Rates'!$B$4)),I294)*='Settings &amp; Rates'!$B$8  +MAX(I294-MAX(0,='Settings &amp; Rates'!$B$13-SUMIFS($I$8:I293,$E$8:E293,"Car/Van",$A$8:A293,"&gt;="&amp;='Settings &amp; Rates'!$B$3,$A$8:A293,"&lt;="&amp;='Settings &amp; Rates'!$B$4)),0)*='Settings &amp; Rates'!$B$9)/I294,IF(E294="Motorcycle",='Settings &amp; Rates'!$B$10,IF(E294="Bicycle",='Settings &amp; Rates'!$B$11,"")))),"")</f>
        <v/>
      </c>
      <c r="L294" s="6">
        <f>IF(E294="Car/Van",='Settings &amp; Rates'!$B$12*F294,0)</f>
        <v/>
      </c>
      <c r="M294" s="7">
        <f>IFERROR(IF(I294=0,"",IF(E294="Car/Van",  MIN(MAX(='Settings &amp; Rates'!$B$13-SUMIFS($I$8:I293,$E$8:E293,"Car/Van",$A$8:A293,"&gt;="&amp;='Settings &amp; Rates'!$B$3,$A$8:A293,"&lt;="&amp;='Settings &amp; Rates'!$B$4)),I294)*='Settings &amp; Rates'!$B$8 +MAX(I294-MAX(0,='Settings &amp; Rates'!$B$13-SUMIFS($I$8:I293,$E$8:E293,"Car/Van",$A$8:A293,"&gt;="&amp;='Settings &amp; Rates'!$B$3,$A$8:A293,"&lt;="&amp;='Settings &amp; Rates'!$B$4)),0)*='Settings &amp; Rates'!$B$9 +I294*F294*='Settings &amp; Rates'!$B$12,IF(E294="Motorcycle",I294*='Settings &amp; Rates'!$B$10,IF(E294="Bicycle",I294*='Settings &amp; Rates'!$B$11,0)))),"")</f>
        <v/>
      </c>
      <c r="N294" s="6" t="n"/>
    </row>
    <row r="295">
      <c r="A295" s="5" t="n"/>
      <c r="B295" s="6" t="n"/>
      <c r="C295" s="6" t="n"/>
      <c r="D295" s="6" t="n"/>
      <c r="E295" s="6" t="n"/>
      <c r="F295" s="6" t="n"/>
      <c r="G295" s="6" t="n"/>
      <c r="H295" s="6" t="n"/>
      <c r="I295" s="6" t="n"/>
      <c r="J295" s="6">
        <f>IF(E295&lt;&gt;"Car/Van","",SUMIFS($I$8:I295,$E$8:E295,"Car/Van",$A$8:A295,"&gt;="&amp;='Settings &amp; Rates'!$B$3,$A$8:A295,"&lt;="&amp;='Settings &amp; Rates'!$B$4))</f>
        <v/>
      </c>
      <c r="K295" s="6">
        <f>IFERROR(IF(I295=0,"",IF(E295="Car/Van",  (MIN(MAX(='Settings &amp; Rates'!$B$13-SUMIFS($I$8:I294,$E$8:E294,"Car/Van",$A$8:A294,"&gt;="&amp;='Settings &amp; Rates'!$B$3,$A$8:A294,"&lt;="&amp;='Settings &amp; Rates'!$B$4)),I295)*='Settings &amp; Rates'!$B$8  +MAX(I295-MAX(0,='Settings &amp; Rates'!$B$13-SUMIFS($I$8:I294,$E$8:E294,"Car/Van",$A$8:A294,"&gt;="&amp;='Settings &amp; Rates'!$B$3,$A$8:A294,"&lt;="&amp;='Settings &amp; Rates'!$B$4)),0)*='Settings &amp; Rates'!$B$9)/I295,IF(E295="Motorcycle",='Settings &amp; Rates'!$B$10,IF(E295="Bicycle",='Settings &amp; Rates'!$B$11,"")))),"")</f>
        <v/>
      </c>
      <c r="L295" s="6">
        <f>IF(E295="Car/Van",='Settings &amp; Rates'!$B$12*F295,0)</f>
        <v/>
      </c>
      <c r="M295" s="7">
        <f>IFERROR(IF(I295=0,"",IF(E295="Car/Van",  MIN(MAX(='Settings &amp; Rates'!$B$13-SUMIFS($I$8:I294,$E$8:E294,"Car/Van",$A$8:A294,"&gt;="&amp;='Settings &amp; Rates'!$B$3,$A$8:A294,"&lt;="&amp;='Settings &amp; Rates'!$B$4)),I295)*='Settings &amp; Rates'!$B$8 +MAX(I295-MAX(0,='Settings &amp; Rates'!$B$13-SUMIFS($I$8:I294,$E$8:E294,"Car/Van",$A$8:A294,"&gt;="&amp;='Settings &amp; Rates'!$B$3,$A$8:A294,"&lt;="&amp;='Settings &amp; Rates'!$B$4)),0)*='Settings &amp; Rates'!$B$9 +I295*F295*='Settings &amp; Rates'!$B$12,IF(E295="Motorcycle",I295*='Settings &amp; Rates'!$B$10,IF(E295="Bicycle",I295*='Settings &amp; Rates'!$B$11,0)))),"")</f>
        <v/>
      </c>
      <c r="N295" s="6" t="n"/>
    </row>
    <row r="296">
      <c r="A296" s="5" t="n"/>
      <c r="B296" s="6" t="n"/>
      <c r="C296" s="6" t="n"/>
      <c r="D296" s="6" t="n"/>
      <c r="E296" s="6" t="n"/>
      <c r="F296" s="6" t="n"/>
      <c r="G296" s="6" t="n"/>
      <c r="H296" s="6" t="n"/>
      <c r="I296" s="6" t="n"/>
      <c r="J296" s="6">
        <f>IF(E296&lt;&gt;"Car/Van","",SUMIFS($I$8:I296,$E$8:E296,"Car/Van",$A$8:A296,"&gt;="&amp;='Settings &amp; Rates'!$B$3,$A$8:A296,"&lt;="&amp;='Settings &amp; Rates'!$B$4))</f>
        <v/>
      </c>
      <c r="K296" s="6">
        <f>IFERROR(IF(I296=0,"",IF(E296="Car/Van",  (MIN(MAX(='Settings &amp; Rates'!$B$13-SUMIFS($I$8:I295,$E$8:E295,"Car/Van",$A$8:A295,"&gt;="&amp;='Settings &amp; Rates'!$B$3,$A$8:A295,"&lt;="&amp;='Settings &amp; Rates'!$B$4)),I296)*='Settings &amp; Rates'!$B$8  +MAX(I296-MAX(0,='Settings &amp; Rates'!$B$13-SUMIFS($I$8:I295,$E$8:E295,"Car/Van",$A$8:A295,"&gt;="&amp;='Settings &amp; Rates'!$B$3,$A$8:A295,"&lt;="&amp;='Settings &amp; Rates'!$B$4)),0)*='Settings &amp; Rates'!$B$9)/I296,IF(E296="Motorcycle",='Settings &amp; Rates'!$B$10,IF(E296="Bicycle",='Settings &amp; Rates'!$B$11,"")))),"")</f>
        <v/>
      </c>
      <c r="L296" s="6">
        <f>IF(E296="Car/Van",='Settings &amp; Rates'!$B$12*F296,0)</f>
        <v/>
      </c>
      <c r="M296" s="7">
        <f>IFERROR(IF(I296=0,"",IF(E296="Car/Van",  MIN(MAX(='Settings &amp; Rates'!$B$13-SUMIFS($I$8:I295,$E$8:E295,"Car/Van",$A$8:A295,"&gt;="&amp;='Settings &amp; Rates'!$B$3,$A$8:A295,"&lt;="&amp;='Settings &amp; Rates'!$B$4)),I296)*='Settings &amp; Rates'!$B$8 +MAX(I296-MAX(0,='Settings &amp; Rates'!$B$13-SUMIFS($I$8:I295,$E$8:E295,"Car/Van",$A$8:A295,"&gt;="&amp;='Settings &amp; Rates'!$B$3,$A$8:A295,"&lt;="&amp;='Settings &amp; Rates'!$B$4)),0)*='Settings &amp; Rates'!$B$9 +I296*F296*='Settings &amp; Rates'!$B$12,IF(E296="Motorcycle",I296*='Settings &amp; Rates'!$B$10,IF(E296="Bicycle",I296*='Settings &amp; Rates'!$B$11,0)))),"")</f>
        <v/>
      </c>
      <c r="N296" s="6" t="n"/>
    </row>
    <row r="297">
      <c r="A297" s="5" t="n"/>
      <c r="B297" s="6" t="n"/>
      <c r="C297" s="6" t="n"/>
      <c r="D297" s="6" t="n"/>
      <c r="E297" s="6" t="n"/>
      <c r="F297" s="6" t="n"/>
      <c r="G297" s="6" t="n"/>
      <c r="H297" s="6" t="n"/>
      <c r="I297" s="6" t="n"/>
      <c r="J297" s="6">
        <f>IF(E297&lt;&gt;"Car/Van","",SUMIFS($I$8:I297,$E$8:E297,"Car/Van",$A$8:A297,"&gt;="&amp;='Settings &amp; Rates'!$B$3,$A$8:A297,"&lt;="&amp;='Settings &amp; Rates'!$B$4))</f>
        <v/>
      </c>
      <c r="K297" s="6">
        <f>IFERROR(IF(I297=0,"",IF(E297="Car/Van",  (MIN(MAX(='Settings &amp; Rates'!$B$13-SUMIFS($I$8:I296,$E$8:E296,"Car/Van",$A$8:A296,"&gt;="&amp;='Settings &amp; Rates'!$B$3,$A$8:A296,"&lt;="&amp;='Settings &amp; Rates'!$B$4)),I297)*='Settings &amp; Rates'!$B$8  +MAX(I297-MAX(0,='Settings &amp; Rates'!$B$13-SUMIFS($I$8:I296,$E$8:E296,"Car/Van",$A$8:A296,"&gt;="&amp;='Settings &amp; Rates'!$B$3,$A$8:A296,"&lt;="&amp;='Settings &amp; Rates'!$B$4)),0)*='Settings &amp; Rates'!$B$9)/I297,IF(E297="Motorcycle",='Settings &amp; Rates'!$B$10,IF(E297="Bicycle",='Settings &amp; Rates'!$B$11,"")))),"")</f>
        <v/>
      </c>
      <c r="L297" s="6">
        <f>IF(E297="Car/Van",='Settings &amp; Rates'!$B$12*F297,0)</f>
        <v/>
      </c>
      <c r="M297" s="7">
        <f>IFERROR(IF(I297=0,"",IF(E297="Car/Van",  MIN(MAX(='Settings &amp; Rates'!$B$13-SUMIFS($I$8:I296,$E$8:E296,"Car/Van",$A$8:A296,"&gt;="&amp;='Settings &amp; Rates'!$B$3,$A$8:A296,"&lt;="&amp;='Settings &amp; Rates'!$B$4)),I297)*='Settings &amp; Rates'!$B$8 +MAX(I297-MAX(0,='Settings &amp; Rates'!$B$13-SUMIFS($I$8:I296,$E$8:E296,"Car/Van",$A$8:A296,"&gt;="&amp;='Settings &amp; Rates'!$B$3,$A$8:A296,"&lt;="&amp;='Settings &amp; Rates'!$B$4)),0)*='Settings &amp; Rates'!$B$9 +I297*F297*='Settings &amp; Rates'!$B$12,IF(E297="Motorcycle",I297*='Settings &amp; Rates'!$B$10,IF(E297="Bicycle",I297*='Settings &amp; Rates'!$B$11,0)))),"")</f>
        <v/>
      </c>
      <c r="N297" s="6" t="n"/>
    </row>
    <row r="298">
      <c r="A298" s="5" t="n"/>
      <c r="B298" s="6" t="n"/>
      <c r="C298" s="6" t="n"/>
      <c r="D298" s="6" t="n"/>
      <c r="E298" s="6" t="n"/>
      <c r="F298" s="6" t="n"/>
      <c r="G298" s="6" t="n"/>
      <c r="H298" s="6" t="n"/>
      <c r="I298" s="6" t="n"/>
      <c r="J298" s="6">
        <f>IF(E298&lt;&gt;"Car/Van","",SUMIFS($I$8:I298,$E$8:E298,"Car/Van",$A$8:A298,"&gt;="&amp;='Settings &amp; Rates'!$B$3,$A$8:A298,"&lt;="&amp;='Settings &amp; Rates'!$B$4))</f>
        <v/>
      </c>
      <c r="K298" s="6">
        <f>IFERROR(IF(I298=0,"",IF(E298="Car/Van",  (MIN(MAX(='Settings &amp; Rates'!$B$13-SUMIFS($I$8:I297,$E$8:E297,"Car/Van",$A$8:A297,"&gt;="&amp;='Settings &amp; Rates'!$B$3,$A$8:A297,"&lt;="&amp;='Settings &amp; Rates'!$B$4)),I298)*='Settings &amp; Rates'!$B$8  +MAX(I298-MAX(0,='Settings &amp; Rates'!$B$13-SUMIFS($I$8:I297,$E$8:E297,"Car/Van",$A$8:A297,"&gt;="&amp;='Settings &amp; Rates'!$B$3,$A$8:A297,"&lt;="&amp;='Settings &amp; Rates'!$B$4)),0)*='Settings &amp; Rates'!$B$9)/I298,IF(E298="Motorcycle",='Settings &amp; Rates'!$B$10,IF(E298="Bicycle",='Settings &amp; Rates'!$B$11,"")))),"")</f>
        <v/>
      </c>
      <c r="L298" s="6">
        <f>IF(E298="Car/Van",='Settings &amp; Rates'!$B$12*F298,0)</f>
        <v/>
      </c>
      <c r="M298" s="7">
        <f>IFERROR(IF(I298=0,"",IF(E298="Car/Van",  MIN(MAX(='Settings &amp; Rates'!$B$13-SUMIFS($I$8:I297,$E$8:E297,"Car/Van",$A$8:A297,"&gt;="&amp;='Settings &amp; Rates'!$B$3,$A$8:A297,"&lt;="&amp;='Settings &amp; Rates'!$B$4)),I298)*='Settings &amp; Rates'!$B$8 +MAX(I298-MAX(0,='Settings &amp; Rates'!$B$13-SUMIFS($I$8:I297,$E$8:E297,"Car/Van",$A$8:A297,"&gt;="&amp;='Settings &amp; Rates'!$B$3,$A$8:A297,"&lt;="&amp;='Settings &amp; Rates'!$B$4)),0)*='Settings &amp; Rates'!$B$9 +I298*F298*='Settings &amp; Rates'!$B$12,IF(E298="Motorcycle",I298*='Settings &amp; Rates'!$B$10,IF(E298="Bicycle",I298*='Settings &amp; Rates'!$B$11,0)))),"")</f>
        <v/>
      </c>
      <c r="N298" s="6" t="n"/>
    </row>
    <row r="299">
      <c r="A299" s="5" t="n"/>
      <c r="B299" s="6" t="n"/>
      <c r="C299" s="6" t="n"/>
      <c r="D299" s="6" t="n"/>
      <c r="E299" s="6" t="n"/>
      <c r="F299" s="6" t="n"/>
      <c r="G299" s="6" t="n"/>
      <c r="H299" s="6" t="n"/>
      <c r="I299" s="6" t="n"/>
      <c r="J299" s="6">
        <f>IF(E299&lt;&gt;"Car/Van","",SUMIFS($I$8:I299,$E$8:E299,"Car/Van",$A$8:A299,"&gt;="&amp;='Settings &amp; Rates'!$B$3,$A$8:A299,"&lt;="&amp;='Settings &amp; Rates'!$B$4))</f>
        <v/>
      </c>
      <c r="K299" s="6">
        <f>IFERROR(IF(I299=0,"",IF(E299="Car/Van",  (MIN(MAX(='Settings &amp; Rates'!$B$13-SUMIFS($I$8:I298,$E$8:E298,"Car/Van",$A$8:A298,"&gt;="&amp;='Settings &amp; Rates'!$B$3,$A$8:A298,"&lt;="&amp;='Settings &amp; Rates'!$B$4)),I299)*='Settings &amp; Rates'!$B$8  +MAX(I299-MAX(0,='Settings &amp; Rates'!$B$13-SUMIFS($I$8:I298,$E$8:E298,"Car/Van",$A$8:A298,"&gt;="&amp;='Settings &amp; Rates'!$B$3,$A$8:A298,"&lt;="&amp;='Settings &amp; Rates'!$B$4)),0)*='Settings &amp; Rates'!$B$9)/I299,IF(E299="Motorcycle",='Settings &amp; Rates'!$B$10,IF(E299="Bicycle",='Settings &amp; Rates'!$B$11,"")))),"")</f>
        <v/>
      </c>
      <c r="L299" s="6">
        <f>IF(E299="Car/Van",='Settings &amp; Rates'!$B$12*F299,0)</f>
        <v/>
      </c>
      <c r="M299" s="7">
        <f>IFERROR(IF(I299=0,"",IF(E299="Car/Van",  MIN(MAX(='Settings &amp; Rates'!$B$13-SUMIFS($I$8:I298,$E$8:E298,"Car/Van",$A$8:A298,"&gt;="&amp;='Settings &amp; Rates'!$B$3,$A$8:A298,"&lt;="&amp;='Settings &amp; Rates'!$B$4)),I299)*='Settings &amp; Rates'!$B$8 +MAX(I299-MAX(0,='Settings &amp; Rates'!$B$13-SUMIFS($I$8:I298,$E$8:E298,"Car/Van",$A$8:A298,"&gt;="&amp;='Settings &amp; Rates'!$B$3,$A$8:A298,"&lt;="&amp;='Settings &amp; Rates'!$B$4)),0)*='Settings &amp; Rates'!$B$9 +I299*F299*='Settings &amp; Rates'!$B$12,IF(E299="Motorcycle",I299*='Settings &amp; Rates'!$B$10,IF(E299="Bicycle",I299*='Settings &amp; Rates'!$B$11,0)))),"")</f>
        <v/>
      </c>
      <c r="N299" s="6" t="n"/>
    </row>
    <row r="300">
      <c r="A300" s="5" t="n"/>
      <c r="B300" s="6" t="n"/>
      <c r="C300" s="6" t="n"/>
      <c r="D300" s="6" t="n"/>
      <c r="E300" s="6" t="n"/>
      <c r="F300" s="6" t="n"/>
      <c r="G300" s="6" t="n"/>
      <c r="H300" s="6" t="n"/>
      <c r="I300" s="6" t="n"/>
      <c r="J300" s="6">
        <f>IF(E300&lt;&gt;"Car/Van","",SUMIFS($I$8:I300,$E$8:E300,"Car/Van",$A$8:A300,"&gt;="&amp;='Settings &amp; Rates'!$B$3,$A$8:A300,"&lt;="&amp;='Settings &amp; Rates'!$B$4))</f>
        <v/>
      </c>
      <c r="K300" s="6">
        <f>IFERROR(IF(I300=0,"",IF(E300="Car/Van",  (MIN(MAX(='Settings &amp; Rates'!$B$13-SUMIFS($I$8:I299,$E$8:E299,"Car/Van",$A$8:A299,"&gt;="&amp;='Settings &amp; Rates'!$B$3,$A$8:A299,"&lt;="&amp;='Settings &amp; Rates'!$B$4)),I300)*='Settings &amp; Rates'!$B$8  +MAX(I300-MAX(0,='Settings &amp; Rates'!$B$13-SUMIFS($I$8:I299,$E$8:E299,"Car/Van",$A$8:A299,"&gt;="&amp;='Settings &amp; Rates'!$B$3,$A$8:A299,"&lt;="&amp;='Settings &amp; Rates'!$B$4)),0)*='Settings &amp; Rates'!$B$9)/I300,IF(E300="Motorcycle",='Settings &amp; Rates'!$B$10,IF(E300="Bicycle",='Settings &amp; Rates'!$B$11,"")))),"")</f>
        <v/>
      </c>
      <c r="L300" s="6">
        <f>IF(E300="Car/Van",='Settings &amp; Rates'!$B$12*F300,0)</f>
        <v/>
      </c>
      <c r="M300" s="7">
        <f>IFERROR(IF(I300=0,"",IF(E300="Car/Van",  MIN(MAX(='Settings &amp; Rates'!$B$13-SUMIFS($I$8:I299,$E$8:E299,"Car/Van",$A$8:A299,"&gt;="&amp;='Settings &amp; Rates'!$B$3,$A$8:A299,"&lt;="&amp;='Settings &amp; Rates'!$B$4)),I300)*='Settings &amp; Rates'!$B$8 +MAX(I300-MAX(0,='Settings &amp; Rates'!$B$13-SUMIFS($I$8:I299,$E$8:E299,"Car/Van",$A$8:A299,"&gt;="&amp;='Settings &amp; Rates'!$B$3,$A$8:A299,"&lt;="&amp;='Settings &amp; Rates'!$B$4)),0)*='Settings &amp; Rates'!$B$9 +I300*F300*='Settings &amp; Rates'!$B$12,IF(E300="Motorcycle",I300*='Settings &amp; Rates'!$B$10,IF(E300="Bicycle",I300*='Settings &amp; Rates'!$B$11,0)))),"")</f>
        <v/>
      </c>
      <c r="N300" s="6" t="n"/>
    </row>
    <row r="301">
      <c r="A301" s="5" t="n"/>
      <c r="B301" s="6" t="n"/>
      <c r="C301" s="6" t="n"/>
      <c r="D301" s="6" t="n"/>
      <c r="E301" s="6" t="n"/>
      <c r="F301" s="6" t="n"/>
      <c r="G301" s="6" t="n"/>
      <c r="H301" s="6" t="n"/>
      <c r="I301" s="6" t="n"/>
      <c r="J301" s="6">
        <f>IF(E301&lt;&gt;"Car/Van","",SUMIFS($I$8:I301,$E$8:E301,"Car/Van",$A$8:A301,"&gt;="&amp;='Settings &amp; Rates'!$B$3,$A$8:A301,"&lt;="&amp;='Settings &amp; Rates'!$B$4))</f>
        <v/>
      </c>
      <c r="K301" s="6">
        <f>IFERROR(IF(I301=0,"",IF(E301="Car/Van",  (MIN(MAX(='Settings &amp; Rates'!$B$13-SUMIFS($I$8:I300,$E$8:E300,"Car/Van",$A$8:A300,"&gt;="&amp;='Settings &amp; Rates'!$B$3,$A$8:A300,"&lt;="&amp;='Settings &amp; Rates'!$B$4)),I301)*='Settings &amp; Rates'!$B$8  +MAX(I301-MAX(0,='Settings &amp; Rates'!$B$13-SUMIFS($I$8:I300,$E$8:E300,"Car/Van",$A$8:A300,"&gt;="&amp;='Settings &amp; Rates'!$B$3,$A$8:A300,"&lt;="&amp;='Settings &amp; Rates'!$B$4)),0)*='Settings &amp; Rates'!$B$9)/I301,IF(E301="Motorcycle",='Settings &amp; Rates'!$B$10,IF(E301="Bicycle",='Settings &amp; Rates'!$B$11,"")))),"")</f>
        <v/>
      </c>
      <c r="L301" s="6">
        <f>IF(E301="Car/Van",='Settings &amp; Rates'!$B$12*F301,0)</f>
        <v/>
      </c>
      <c r="M301" s="7">
        <f>IFERROR(IF(I301=0,"",IF(E301="Car/Van",  MIN(MAX(='Settings &amp; Rates'!$B$13-SUMIFS($I$8:I300,$E$8:E300,"Car/Van",$A$8:A300,"&gt;="&amp;='Settings &amp; Rates'!$B$3,$A$8:A300,"&lt;="&amp;='Settings &amp; Rates'!$B$4)),I301)*='Settings &amp; Rates'!$B$8 +MAX(I301-MAX(0,='Settings &amp; Rates'!$B$13-SUMIFS($I$8:I300,$E$8:E300,"Car/Van",$A$8:A300,"&gt;="&amp;='Settings &amp; Rates'!$B$3,$A$8:A300,"&lt;="&amp;='Settings &amp; Rates'!$B$4)),0)*='Settings &amp; Rates'!$B$9 +I301*F301*='Settings &amp; Rates'!$B$12,IF(E301="Motorcycle",I301*='Settings &amp; Rates'!$B$10,IF(E301="Bicycle",I301*='Settings &amp; Rates'!$B$11,0)))),"")</f>
        <v/>
      </c>
      <c r="N301" s="6" t="n"/>
    </row>
    <row r="302">
      <c r="A302" s="5" t="n"/>
      <c r="B302" s="6" t="n"/>
      <c r="C302" s="6" t="n"/>
      <c r="D302" s="6" t="n"/>
      <c r="E302" s="6" t="n"/>
      <c r="F302" s="6" t="n"/>
      <c r="G302" s="6" t="n"/>
      <c r="H302" s="6" t="n"/>
      <c r="I302" s="6" t="n"/>
      <c r="J302" s="6">
        <f>IF(E302&lt;&gt;"Car/Van","",SUMIFS($I$8:I302,$E$8:E302,"Car/Van",$A$8:A302,"&gt;="&amp;='Settings &amp; Rates'!$B$3,$A$8:A302,"&lt;="&amp;='Settings &amp; Rates'!$B$4))</f>
        <v/>
      </c>
      <c r="K302" s="6">
        <f>IFERROR(IF(I302=0,"",IF(E302="Car/Van",  (MIN(MAX(='Settings &amp; Rates'!$B$13-SUMIFS($I$8:I301,$E$8:E301,"Car/Van",$A$8:A301,"&gt;="&amp;='Settings &amp; Rates'!$B$3,$A$8:A301,"&lt;="&amp;='Settings &amp; Rates'!$B$4)),I302)*='Settings &amp; Rates'!$B$8  +MAX(I302-MAX(0,='Settings &amp; Rates'!$B$13-SUMIFS($I$8:I301,$E$8:E301,"Car/Van",$A$8:A301,"&gt;="&amp;='Settings &amp; Rates'!$B$3,$A$8:A301,"&lt;="&amp;='Settings &amp; Rates'!$B$4)),0)*='Settings &amp; Rates'!$B$9)/I302,IF(E302="Motorcycle",='Settings &amp; Rates'!$B$10,IF(E302="Bicycle",='Settings &amp; Rates'!$B$11,"")))),"")</f>
        <v/>
      </c>
      <c r="L302" s="6">
        <f>IF(E302="Car/Van",='Settings &amp; Rates'!$B$12*F302,0)</f>
        <v/>
      </c>
      <c r="M302" s="7">
        <f>IFERROR(IF(I302=0,"",IF(E302="Car/Van",  MIN(MAX(='Settings &amp; Rates'!$B$13-SUMIFS($I$8:I301,$E$8:E301,"Car/Van",$A$8:A301,"&gt;="&amp;='Settings &amp; Rates'!$B$3,$A$8:A301,"&lt;="&amp;='Settings &amp; Rates'!$B$4)),I302)*='Settings &amp; Rates'!$B$8 +MAX(I302-MAX(0,='Settings &amp; Rates'!$B$13-SUMIFS($I$8:I301,$E$8:E301,"Car/Van",$A$8:A301,"&gt;="&amp;='Settings &amp; Rates'!$B$3,$A$8:A301,"&lt;="&amp;='Settings &amp; Rates'!$B$4)),0)*='Settings &amp; Rates'!$B$9 +I302*F302*='Settings &amp; Rates'!$B$12,IF(E302="Motorcycle",I302*='Settings &amp; Rates'!$B$10,IF(E302="Bicycle",I302*='Settings &amp; Rates'!$B$11,0)))),"")</f>
        <v/>
      </c>
      <c r="N302" s="6" t="n"/>
    </row>
    <row r="303">
      <c r="A303" s="5" t="n"/>
      <c r="B303" s="6" t="n"/>
      <c r="C303" s="6" t="n"/>
      <c r="D303" s="6" t="n"/>
      <c r="E303" s="6" t="n"/>
      <c r="F303" s="6" t="n"/>
      <c r="G303" s="6" t="n"/>
      <c r="H303" s="6" t="n"/>
      <c r="I303" s="6" t="n"/>
      <c r="J303" s="6">
        <f>IF(E303&lt;&gt;"Car/Van","",SUMIFS($I$8:I303,$E$8:E303,"Car/Van",$A$8:A303,"&gt;="&amp;='Settings &amp; Rates'!$B$3,$A$8:A303,"&lt;="&amp;='Settings &amp; Rates'!$B$4))</f>
        <v/>
      </c>
      <c r="K303" s="6">
        <f>IFERROR(IF(I303=0,"",IF(E303="Car/Van",  (MIN(MAX(='Settings &amp; Rates'!$B$13-SUMIFS($I$8:I302,$E$8:E302,"Car/Van",$A$8:A302,"&gt;="&amp;='Settings &amp; Rates'!$B$3,$A$8:A302,"&lt;="&amp;='Settings &amp; Rates'!$B$4)),I303)*='Settings &amp; Rates'!$B$8  +MAX(I303-MAX(0,='Settings &amp; Rates'!$B$13-SUMIFS($I$8:I302,$E$8:E302,"Car/Van",$A$8:A302,"&gt;="&amp;='Settings &amp; Rates'!$B$3,$A$8:A302,"&lt;="&amp;='Settings &amp; Rates'!$B$4)),0)*='Settings &amp; Rates'!$B$9)/I303,IF(E303="Motorcycle",='Settings &amp; Rates'!$B$10,IF(E303="Bicycle",='Settings &amp; Rates'!$B$11,"")))),"")</f>
        <v/>
      </c>
      <c r="L303" s="6">
        <f>IF(E303="Car/Van",='Settings &amp; Rates'!$B$12*F303,0)</f>
        <v/>
      </c>
      <c r="M303" s="7">
        <f>IFERROR(IF(I303=0,"",IF(E303="Car/Van",  MIN(MAX(='Settings &amp; Rates'!$B$13-SUMIFS($I$8:I302,$E$8:E302,"Car/Van",$A$8:A302,"&gt;="&amp;='Settings &amp; Rates'!$B$3,$A$8:A302,"&lt;="&amp;='Settings &amp; Rates'!$B$4)),I303)*='Settings &amp; Rates'!$B$8 +MAX(I303-MAX(0,='Settings &amp; Rates'!$B$13-SUMIFS($I$8:I302,$E$8:E302,"Car/Van",$A$8:A302,"&gt;="&amp;='Settings &amp; Rates'!$B$3,$A$8:A302,"&lt;="&amp;='Settings &amp; Rates'!$B$4)),0)*='Settings &amp; Rates'!$B$9 +I303*F303*='Settings &amp; Rates'!$B$12,IF(E303="Motorcycle",I303*='Settings &amp; Rates'!$B$10,IF(E303="Bicycle",I303*='Settings &amp; Rates'!$B$11,0)))),"")</f>
        <v/>
      </c>
      <c r="N303" s="6" t="n"/>
    </row>
    <row r="304">
      <c r="A304" s="5" t="n"/>
      <c r="B304" s="6" t="n"/>
      <c r="C304" s="6" t="n"/>
      <c r="D304" s="6" t="n"/>
      <c r="E304" s="6" t="n"/>
      <c r="F304" s="6" t="n"/>
      <c r="G304" s="6" t="n"/>
      <c r="H304" s="6" t="n"/>
      <c r="I304" s="6" t="n"/>
      <c r="J304" s="6">
        <f>IF(E304&lt;&gt;"Car/Van","",SUMIFS($I$8:I304,$E$8:E304,"Car/Van",$A$8:A304,"&gt;="&amp;='Settings &amp; Rates'!$B$3,$A$8:A304,"&lt;="&amp;='Settings &amp; Rates'!$B$4))</f>
        <v/>
      </c>
      <c r="K304" s="6">
        <f>IFERROR(IF(I304=0,"",IF(E304="Car/Van",  (MIN(MAX(='Settings &amp; Rates'!$B$13-SUMIFS($I$8:I303,$E$8:E303,"Car/Van",$A$8:A303,"&gt;="&amp;='Settings &amp; Rates'!$B$3,$A$8:A303,"&lt;="&amp;='Settings &amp; Rates'!$B$4)),I304)*='Settings &amp; Rates'!$B$8  +MAX(I304-MAX(0,='Settings &amp; Rates'!$B$13-SUMIFS($I$8:I303,$E$8:E303,"Car/Van",$A$8:A303,"&gt;="&amp;='Settings &amp; Rates'!$B$3,$A$8:A303,"&lt;="&amp;='Settings &amp; Rates'!$B$4)),0)*='Settings &amp; Rates'!$B$9)/I304,IF(E304="Motorcycle",='Settings &amp; Rates'!$B$10,IF(E304="Bicycle",='Settings &amp; Rates'!$B$11,"")))),"")</f>
        <v/>
      </c>
      <c r="L304" s="6">
        <f>IF(E304="Car/Van",='Settings &amp; Rates'!$B$12*F304,0)</f>
        <v/>
      </c>
      <c r="M304" s="7">
        <f>IFERROR(IF(I304=0,"",IF(E304="Car/Van",  MIN(MAX(='Settings &amp; Rates'!$B$13-SUMIFS($I$8:I303,$E$8:E303,"Car/Van",$A$8:A303,"&gt;="&amp;='Settings &amp; Rates'!$B$3,$A$8:A303,"&lt;="&amp;='Settings &amp; Rates'!$B$4)),I304)*='Settings &amp; Rates'!$B$8 +MAX(I304-MAX(0,='Settings &amp; Rates'!$B$13-SUMIFS($I$8:I303,$E$8:E303,"Car/Van",$A$8:A303,"&gt;="&amp;='Settings &amp; Rates'!$B$3,$A$8:A303,"&lt;="&amp;='Settings &amp; Rates'!$B$4)),0)*='Settings &amp; Rates'!$B$9 +I304*F304*='Settings &amp; Rates'!$B$12,IF(E304="Motorcycle",I304*='Settings &amp; Rates'!$B$10,IF(E304="Bicycle",I304*='Settings &amp; Rates'!$B$11,0)))),"")</f>
        <v/>
      </c>
      <c r="N304" s="6" t="n"/>
    </row>
    <row r="305">
      <c r="A305" s="5" t="n"/>
      <c r="B305" s="6" t="n"/>
      <c r="C305" s="6" t="n"/>
      <c r="D305" s="6" t="n"/>
      <c r="E305" s="6" t="n"/>
      <c r="F305" s="6" t="n"/>
      <c r="G305" s="6" t="n"/>
      <c r="H305" s="6" t="n"/>
      <c r="I305" s="6" t="n"/>
      <c r="J305" s="6">
        <f>IF(E305&lt;&gt;"Car/Van","",SUMIFS($I$8:I305,$E$8:E305,"Car/Van",$A$8:A305,"&gt;="&amp;='Settings &amp; Rates'!$B$3,$A$8:A305,"&lt;="&amp;='Settings &amp; Rates'!$B$4))</f>
        <v/>
      </c>
      <c r="K305" s="6">
        <f>IFERROR(IF(I305=0,"",IF(E305="Car/Van",  (MIN(MAX(='Settings &amp; Rates'!$B$13-SUMIFS($I$8:I304,$E$8:E304,"Car/Van",$A$8:A304,"&gt;="&amp;='Settings &amp; Rates'!$B$3,$A$8:A304,"&lt;="&amp;='Settings &amp; Rates'!$B$4)),I305)*='Settings &amp; Rates'!$B$8  +MAX(I305-MAX(0,='Settings &amp; Rates'!$B$13-SUMIFS($I$8:I304,$E$8:E304,"Car/Van",$A$8:A304,"&gt;="&amp;='Settings &amp; Rates'!$B$3,$A$8:A304,"&lt;="&amp;='Settings &amp; Rates'!$B$4)),0)*='Settings &amp; Rates'!$B$9)/I305,IF(E305="Motorcycle",='Settings &amp; Rates'!$B$10,IF(E305="Bicycle",='Settings &amp; Rates'!$B$11,"")))),"")</f>
        <v/>
      </c>
      <c r="L305" s="6">
        <f>IF(E305="Car/Van",='Settings &amp; Rates'!$B$12*F305,0)</f>
        <v/>
      </c>
      <c r="M305" s="7">
        <f>IFERROR(IF(I305=0,"",IF(E305="Car/Van",  MIN(MAX(='Settings &amp; Rates'!$B$13-SUMIFS($I$8:I304,$E$8:E304,"Car/Van",$A$8:A304,"&gt;="&amp;='Settings &amp; Rates'!$B$3,$A$8:A304,"&lt;="&amp;='Settings &amp; Rates'!$B$4)),I305)*='Settings &amp; Rates'!$B$8 +MAX(I305-MAX(0,='Settings &amp; Rates'!$B$13-SUMIFS($I$8:I304,$E$8:E304,"Car/Van",$A$8:A304,"&gt;="&amp;='Settings &amp; Rates'!$B$3,$A$8:A304,"&lt;="&amp;='Settings &amp; Rates'!$B$4)),0)*='Settings &amp; Rates'!$B$9 +I305*F305*='Settings &amp; Rates'!$B$12,IF(E305="Motorcycle",I305*='Settings &amp; Rates'!$B$10,IF(E305="Bicycle",I305*='Settings &amp; Rates'!$B$11,0)))),"")</f>
        <v/>
      </c>
      <c r="N305" s="6" t="n"/>
    </row>
    <row r="306">
      <c r="A306" s="5" t="n"/>
      <c r="B306" s="6" t="n"/>
      <c r="C306" s="6" t="n"/>
      <c r="D306" s="6" t="n"/>
      <c r="E306" s="6" t="n"/>
      <c r="F306" s="6" t="n"/>
      <c r="G306" s="6" t="n"/>
      <c r="H306" s="6" t="n"/>
      <c r="I306" s="6" t="n"/>
      <c r="J306" s="6">
        <f>IF(E306&lt;&gt;"Car/Van","",SUMIFS($I$8:I306,$E$8:E306,"Car/Van",$A$8:A306,"&gt;="&amp;='Settings &amp; Rates'!$B$3,$A$8:A306,"&lt;="&amp;='Settings &amp; Rates'!$B$4))</f>
        <v/>
      </c>
      <c r="K306" s="6">
        <f>IFERROR(IF(I306=0,"",IF(E306="Car/Van",  (MIN(MAX(='Settings &amp; Rates'!$B$13-SUMIFS($I$8:I305,$E$8:E305,"Car/Van",$A$8:A305,"&gt;="&amp;='Settings &amp; Rates'!$B$3,$A$8:A305,"&lt;="&amp;='Settings &amp; Rates'!$B$4)),I306)*='Settings &amp; Rates'!$B$8  +MAX(I306-MAX(0,='Settings &amp; Rates'!$B$13-SUMIFS($I$8:I305,$E$8:E305,"Car/Van",$A$8:A305,"&gt;="&amp;='Settings &amp; Rates'!$B$3,$A$8:A305,"&lt;="&amp;='Settings &amp; Rates'!$B$4)),0)*='Settings &amp; Rates'!$B$9)/I306,IF(E306="Motorcycle",='Settings &amp; Rates'!$B$10,IF(E306="Bicycle",='Settings &amp; Rates'!$B$11,"")))),"")</f>
        <v/>
      </c>
      <c r="L306" s="6">
        <f>IF(E306="Car/Van",='Settings &amp; Rates'!$B$12*F306,0)</f>
        <v/>
      </c>
      <c r="M306" s="7">
        <f>IFERROR(IF(I306=0,"",IF(E306="Car/Van",  MIN(MAX(='Settings &amp; Rates'!$B$13-SUMIFS($I$8:I305,$E$8:E305,"Car/Van",$A$8:A305,"&gt;="&amp;='Settings &amp; Rates'!$B$3,$A$8:A305,"&lt;="&amp;='Settings &amp; Rates'!$B$4)),I306)*='Settings &amp; Rates'!$B$8 +MAX(I306-MAX(0,='Settings &amp; Rates'!$B$13-SUMIFS($I$8:I305,$E$8:E305,"Car/Van",$A$8:A305,"&gt;="&amp;='Settings &amp; Rates'!$B$3,$A$8:A305,"&lt;="&amp;='Settings &amp; Rates'!$B$4)),0)*='Settings &amp; Rates'!$B$9 +I306*F306*='Settings &amp; Rates'!$B$12,IF(E306="Motorcycle",I306*='Settings &amp; Rates'!$B$10,IF(E306="Bicycle",I306*='Settings &amp; Rates'!$B$11,0)))),"")</f>
        <v/>
      </c>
      <c r="N306" s="6" t="n"/>
    </row>
    <row r="307">
      <c r="A307" s="5" t="n"/>
      <c r="B307" s="6" t="n"/>
      <c r="C307" s="6" t="n"/>
      <c r="D307" s="6" t="n"/>
      <c r="E307" s="6" t="n"/>
      <c r="F307" s="6" t="n"/>
      <c r="G307" s="6" t="n"/>
      <c r="H307" s="6" t="n"/>
      <c r="I307" s="6" t="n"/>
      <c r="J307" s="6">
        <f>IF(E307&lt;&gt;"Car/Van","",SUMIFS($I$8:I307,$E$8:E307,"Car/Van",$A$8:A307,"&gt;="&amp;='Settings &amp; Rates'!$B$3,$A$8:A307,"&lt;="&amp;='Settings &amp; Rates'!$B$4))</f>
        <v/>
      </c>
      <c r="K307" s="6">
        <f>IFERROR(IF(I307=0,"",IF(E307="Car/Van",  (MIN(MAX(='Settings &amp; Rates'!$B$13-SUMIFS($I$8:I306,$E$8:E306,"Car/Van",$A$8:A306,"&gt;="&amp;='Settings &amp; Rates'!$B$3,$A$8:A306,"&lt;="&amp;='Settings &amp; Rates'!$B$4)),I307)*='Settings &amp; Rates'!$B$8  +MAX(I307-MAX(0,='Settings &amp; Rates'!$B$13-SUMIFS($I$8:I306,$E$8:E306,"Car/Van",$A$8:A306,"&gt;="&amp;='Settings &amp; Rates'!$B$3,$A$8:A306,"&lt;="&amp;='Settings &amp; Rates'!$B$4)),0)*='Settings &amp; Rates'!$B$9)/I307,IF(E307="Motorcycle",='Settings &amp; Rates'!$B$10,IF(E307="Bicycle",='Settings &amp; Rates'!$B$11,"")))),"")</f>
        <v/>
      </c>
      <c r="L307" s="6">
        <f>IF(E307="Car/Van",='Settings &amp; Rates'!$B$12*F307,0)</f>
        <v/>
      </c>
      <c r="M307" s="7">
        <f>IFERROR(IF(I307=0,"",IF(E307="Car/Van",  MIN(MAX(='Settings &amp; Rates'!$B$13-SUMIFS($I$8:I306,$E$8:E306,"Car/Van",$A$8:A306,"&gt;="&amp;='Settings &amp; Rates'!$B$3,$A$8:A306,"&lt;="&amp;='Settings &amp; Rates'!$B$4)),I307)*='Settings &amp; Rates'!$B$8 +MAX(I307-MAX(0,='Settings &amp; Rates'!$B$13-SUMIFS($I$8:I306,$E$8:E306,"Car/Van",$A$8:A306,"&gt;="&amp;='Settings &amp; Rates'!$B$3,$A$8:A306,"&lt;="&amp;='Settings &amp; Rates'!$B$4)),0)*='Settings &amp; Rates'!$B$9 +I307*F307*='Settings &amp; Rates'!$B$12,IF(E307="Motorcycle",I307*='Settings &amp; Rates'!$B$10,IF(E307="Bicycle",I307*='Settings &amp; Rates'!$B$11,0)))),"")</f>
        <v/>
      </c>
      <c r="N307" s="6" t="n"/>
    </row>
    <row r="308">
      <c r="A308" s="5" t="n"/>
      <c r="B308" s="6" t="n"/>
      <c r="C308" s="6" t="n"/>
      <c r="D308" s="6" t="n"/>
      <c r="E308" s="6" t="n"/>
      <c r="F308" s="6" t="n"/>
      <c r="G308" s="6" t="n"/>
      <c r="H308" s="6" t="n"/>
      <c r="I308" s="6" t="n"/>
      <c r="J308" s="6">
        <f>IF(E308&lt;&gt;"Car/Van","",SUMIFS($I$8:I308,$E$8:E308,"Car/Van",$A$8:A308,"&gt;="&amp;='Settings &amp; Rates'!$B$3,$A$8:A308,"&lt;="&amp;='Settings &amp; Rates'!$B$4))</f>
        <v/>
      </c>
      <c r="K308" s="6">
        <f>IFERROR(IF(I308=0,"",IF(E308="Car/Van",  (MIN(MAX(='Settings &amp; Rates'!$B$13-SUMIFS($I$8:I307,$E$8:E307,"Car/Van",$A$8:A307,"&gt;="&amp;='Settings &amp; Rates'!$B$3,$A$8:A307,"&lt;="&amp;='Settings &amp; Rates'!$B$4)),I308)*='Settings &amp; Rates'!$B$8  +MAX(I308-MAX(0,='Settings &amp; Rates'!$B$13-SUMIFS($I$8:I307,$E$8:E307,"Car/Van",$A$8:A307,"&gt;="&amp;='Settings &amp; Rates'!$B$3,$A$8:A307,"&lt;="&amp;='Settings &amp; Rates'!$B$4)),0)*='Settings &amp; Rates'!$B$9)/I308,IF(E308="Motorcycle",='Settings &amp; Rates'!$B$10,IF(E308="Bicycle",='Settings &amp; Rates'!$B$11,"")))),"")</f>
        <v/>
      </c>
      <c r="L308" s="6">
        <f>IF(E308="Car/Van",='Settings &amp; Rates'!$B$12*F308,0)</f>
        <v/>
      </c>
      <c r="M308" s="7">
        <f>IFERROR(IF(I308=0,"",IF(E308="Car/Van",  MIN(MAX(='Settings &amp; Rates'!$B$13-SUMIFS($I$8:I307,$E$8:E307,"Car/Van",$A$8:A307,"&gt;="&amp;='Settings &amp; Rates'!$B$3,$A$8:A307,"&lt;="&amp;='Settings &amp; Rates'!$B$4)),I308)*='Settings &amp; Rates'!$B$8 +MAX(I308-MAX(0,='Settings &amp; Rates'!$B$13-SUMIFS($I$8:I307,$E$8:E307,"Car/Van",$A$8:A307,"&gt;="&amp;='Settings &amp; Rates'!$B$3,$A$8:A307,"&lt;="&amp;='Settings &amp; Rates'!$B$4)),0)*='Settings &amp; Rates'!$B$9 +I308*F308*='Settings &amp; Rates'!$B$12,IF(E308="Motorcycle",I308*='Settings &amp; Rates'!$B$10,IF(E308="Bicycle",I308*='Settings &amp; Rates'!$B$11,0)))),"")</f>
        <v/>
      </c>
      <c r="N308" s="6" t="n"/>
    </row>
    <row r="309">
      <c r="A309" s="5" t="n"/>
      <c r="B309" s="6" t="n"/>
      <c r="C309" s="6" t="n"/>
      <c r="D309" s="6" t="n"/>
      <c r="E309" s="6" t="n"/>
      <c r="F309" s="6" t="n"/>
      <c r="G309" s="6" t="n"/>
      <c r="H309" s="6" t="n"/>
      <c r="I309" s="6" t="n"/>
      <c r="J309" s="6">
        <f>IF(E309&lt;&gt;"Car/Van","",SUMIFS($I$8:I309,$E$8:E309,"Car/Van",$A$8:A309,"&gt;="&amp;='Settings &amp; Rates'!$B$3,$A$8:A309,"&lt;="&amp;='Settings &amp; Rates'!$B$4))</f>
        <v/>
      </c>
      <c r="K309" s="6">
        <f>IFERROR(IF(I309=0,"",IF(E309="Car/Van",  (MIN(MAX(='Settings &amp; Rates'!$B$13-SUMIFS($I$8:I308,$E$8:E308,"Car/Van",$A$8:A308,"&gt;="&amp;='Settings &amp; Rates'!$B$3,$A$8:A308,"&lt;="&amp;='Settings &amp; Rates'!$B$4)),I309)*='Settings &amp; Rates'!$B$8  +MAX(I309-MAX(0,='Settings &amp; Rates'!$B$13-SUMIFS($I$8:I308,$E$8:E308,"Car/Van",$A$8:A308,"&gt;="&amp;='Settings &amp; Rates'!$B$3,$A$8:A308,"&lt;="&amp;='Settings &amp; Rates'!$B$4)),0)*='Settings &amp; Rates'!$B$9)/I309,IF(E309="Motorcycle",='Settings &amp; Rates'!$B$10,IF(E309="Bicycle",='Settings &amp; Rates'!$B$11,"")))),"")</f>
        <v/>
      </c>
      <c r="L309" s="6">
        <f>IF(E309="Car/Van",='Settings &amp; Rates'!$B$12*F309,0)</f>
        <v/>
      </c>
      <c r="M309" s="7">
        <f>IFERROR(IF(I309=0,"",IF(E309="Car/Van",  MIN(MAX(='Settings &amp; Rates'!$B$13-SUMIFS($I$8:I308,$E$8:E308,"Car/Van",$A$8:A308,"&gt;="&amp;='Settings &amp; Rates'!$B$3,$A$8:A308,"&lt;="&amp;='Settings &amp; Rates'!$B$4)),I309)*='Settings &amp; Rates'!$B$8 +MAX(I309-MAX(0,='Settings &amp; Rates'!$B$13-SUMIFS($I$8:I308,$E$8:E308,"Car/Van",$A$8:A308,"&gt;="&amp;='Settings &amp; Rates'!$B$3,$A$8:A308,"&lt;="&amp;='Settings &amp; Rates'!$B$4)),0)*='Settings &amp; Rates'!$B$9 +I309*F309*='Settings &amp; Rates'!$B$12,IF(E309="Motorcycle",I309*='Settings &amp; Rates'!$B$10,IF(E309="Bicycle",I309*='Settings &amp; Rates'!$B$11,0)))),"")</f>
        <v/>
      </c>
      <c r="N309" s="6" t="n"/>
    </row>
    <row r="310">
      <c r="A310" s="5" t="n"/>
      <c r="B310" s="6" t="n"/>
      <c r="C310" s="6" t="n"/>
      <c r="D310" s="6" t="n"/>
      <c r="E310" s="6" t="n"/>
      <c r="F310" s="6" t="n"/>
      <c r="G310" s="6" t="n"/>
      <c r="H310" s="6" t="n"/>
      <c r="I310" s="6" t="n"/>
      <c r="J310" s="6">
        <f>IF(E310&lt;&gt;"Car/Van","",SUMIFS($I$8:I310,$E$8:E310,"Car/Van",$A$8:A310,"&gt;="&amp;='Settings &amp; Rates'!$B$3,$A$8:A310,"&lt;="&amp;='Settings &amp; Rates'!$B$4))</f>
        <v/>
      </c>
      <c r="K310" s="6">
        <f>IFERROR(IF(I310=0,"",IF(E310="Car/Van",  (MIN(MAX(='Settings &amp; Rates'!$B$13-SUMIFS($I$8:I309,$E$8:E309,"Car/Van",$A$8:A309,"&gt;="&amp;='Settings &amp; Rates'!$B$3,$A$8:A309,"&lt;="&amp;='Settings &amp; Rates'!$B$4)),I310)*='Settings &amp; Rates'!$B$8  +MAX(I310-MAX(0,='Settings &amp; Rates'!$B$13-SUMIFS($I$8:I309,$E$8:E309,"Car/Van",$A$8:A309,"&gt;="&amp;='Settings &amp; Rates'!$B$3,$A$8:A309,"&lt;="&amp;='Settings &amp; Rates'!$B$4)),0)*='Settings &amp; Rates'!$B$9)/I310,IF(E310="Motorcycle",='Settings &amp; Rates'!$B$10,IF(E310="Bicycle",='Settings &amp; Rates'!$B$11,"")))),"")</f>
        <v/>
      </c>
      <c r="L310" s="6">
        <f>IF(E310="Car/Van",='Settings &amp; Rates'!$B$12*F310,0)</f>
        <v/>
      </c>
      <c r="M310" s="7">
        <f>IFERROR(IF(I310=0,"",IF(E310="Car/Van",  MIN(MAX(='Settings &amp; Rates'!$B$13-SUMIFS($I$8:I309,$E$8:E309,"Car/Van",$A$8:A309,"&gt;="&amp;='Settings &amp; Rates'!$B$3,$A$8:A309,"&lt;="&amp;='Settings &amp; Rates'!$B$4)),I310)*='Settings &amp; Rates'!$B$8 +MAX(I310-MAX(0,='Settings &amp; Rates'!$B$13-SUMIFS($I$8:I309,$E$8:E309,"Car/Van",$A$8:A309,"&gt;="&amp;='Settings &amp; Rates'!$B$3,$A$8:A309,"&lt;="&amp;='Settings &amp; Rates'!$B$4)),0)*='Settings &amp; Rates'!$B$9 +I310*F310*='Settings &amp; Rates'!$B$12,IF(E310="Motorcycle",I310*='Settings &amp; Rates'!$B$10,IF(E310="Bicycle",I310*='Settings &amp; Rates'!$B$11,0)))),"")</f>
        <v/>
      </c>
      <c r="N310" s="6" t="n"/>
    </row>
    <row r="311">
      <c r="A311" s="5" t="n"/>
      <c r="B311" s="6" t="n"/>
      <c r="C311" s="6" t="n"/>
      <c r="D311" s="6" t="n"/>
      <c r="E311" s="6" t="n"/>
      <c r="F311" s="6" t="n"/>
      <c r="G311" s="6" t="n"/>
      <c r="H311" s="6" t="n"/>
      <c r="I311" s="6" t="n"/>
      <c r="J311" s="6">
        <f>IF(E311&lt;&gt;"Car/Van","",SUMIFS($I$8:I311,$E$8:E311,"Car/Van",$A$8:A311,"&gt;="&amp;='Settings &amp; Rates'!$B$3,$A$8:A311,"&lt;="&amp;='Settings &amp; Rates'!$B$4))</f>
        <v/>
      </c>
      <c r="K311" s="6">
        <f>IFERROR(IF(I311=0,"",IF(E311="Car/Van",  (MIN(MAX(='Settings &amp; Rates'!$B$13-SUMIFS($I$8:I310,$E$8:E310,"Car/Van",$A$8:A310,"&gt;="&amp;='Settings &amp; Rates'!$B$3,$A$8:A310,"&lt;="&amp;='Settings &amp; Rates'!$B$4)),I311)*='Settings &amp; Rates'!$B$8  +MAX(I311-MAX(0,='Settings &amp; Rates'!$B$13-SUMIFS($I$8:I310,$E$8:E310,"Car/Van",$A$8:A310,"&gt;="&amp;='Settings &amp; Rates'!$B$3,$A$8:A310,"&lt;="&amp;='Settings &amp; Rates'!$B$4)),0)*='Settings &amp; Rates'!$B$9)/I311,IF(E311="Motorcycle",='Settings &amp; Rates'!$B$10,IF(E311="Bicycle",='Settings &amp; Rates'!$B$11,"")))),"")</f>
        <v/>
      </c>
      <c r="L311" s="6">
        <f>IF(E311="Car/Van",='Settings &amp; Rates'!$B$12*F311,0)</f>
        <v/>
      </c>
      <c r="M311" s="7">
        <f>IFERROR(IF(I311=0,"",IF(E311="Car/Van",  MIN(MAX(='Settings &amp; Rates'!$B$13-SUMIFS($I$8:I310,$E$8:E310,"Car/Van",$A$8:A310,"&gt;="&amp;='Settings &amp; Rates'!$B$3,$A$8:A310,"&lt;="&amp;='Settings &amp; Rates'!$B$4)),I311)*='Settings &amp; Rates'!$B$8 +MAX(I311-MAX(0,='Settings &amp; Rates'!$B$13-SUMIFS($I$8:I310,$E$8:E310,"Car/Van",$A$8:A310,"&gt;="&amp;='Settings &amp; Rates'!$B$3,$A$8:A310,"&lt;="&amp;='Settings &amp; Rates'!$B$4)),0)*='Settings &amp; Rates'!$B$9 +I311*F311*='Settings &amp; Rates'!$B$12,IF(E311="Motorcycle",I311*='Settings &amp; Rates'!$B$10,IF(E311="Bicycle",I311*='Settings &amp; Rates'!$B$11,0)))),"")</f>
        <v/>
      </c>
      <c r="N311" s="6" t="n"/>
    </row>
    <row r="312">
      <c r="A312" s="5" t="n"/>
      <c r="B312" s="6" t="n"/>
      <c r="C312" s="6" t="n"/>
      <c r="D312" s="6" t="n"/>
      <c r="E312" s="6" t="n"/>
      <c r="F312" s="6" t="n"/>
      <c r="G312" s="6" t="n"/>
      <c r="H312" s="6" t="n"/>
      <c r="I312" s="6" t="n"/>
      <c r="J312" s="6">
        <f>IF(E312&lt;&gt;"Car/Van","",SUMIFS($I$8:I312,$E$8:E312,"Car/Van",$A$8:A312,"&gt;="&amp;='Settings &amp; Rates'!$B$3,$A$8:A312,"&lt;="&amp;='Settings &amp; Rates'!$B$4))</f>
        <v/>
      </c>
      <c r="K312" s="6">
        <f>IFERROR(IF(I312=0,"",IF(E312="Car/Van",  (MIN(MAX(='Settings &amp; Rates'!$B$13-SUMIFS($I$8:I311,$E$8:E311,"Car/Van",$A$8:A311,"&gt;="&amp;='Settings &amp; Rates'!$B$3,$A$8:A311,"&lt;="&amp;='Settings &amp; Rates'!$B$4)),I312)*='Settings &amp; Rates'!$B$8  +MAX(I312-MAX(0,='Settings &amp; Rates'!$B$13-SUMIFS($I$8:I311,$E$8:E311,"Car/Van",$A$8:A311,"&gt;="&amp;='Settings &amp; Rates'!$B$3,$A$8:A311,"&lt;="&amp;='Settings &amp; Rates'!$B$4)),0)*='Settings &amp; Rates'!$B$9)/I312,IF(E312="Motorcycle",='Settings &amp; Rates'!$B$10,IF(E312="Bicycle",='Settings &amp; Rates'!$B$11,"")))),"")</f>
        <v/>
      </c>
      <c r="L312" s="6">
        <f>IF(E312="Car/Van",='Settings &amp; Rates'!$B$12*F312,0)</f>
        <v/>
      </c>
      <c r="M312" s="7">
        <f>IFERROR(IF(I312=0,"",IF(E312="Car/Van",  MIN(MAX(='Settings &amp; Rates'!$B$13-SUMIFS($I$8:I311,$E$8:E311,"Car/Van",$A$8:A311,"&gt;="&amp;='Settings &amp; Rates'!$B$3,$A$8:A311,"&lt;="&amp;='Settings &amp; Rates'!$B$4)),I312)*='Settings &amp; Rates'!$B$8 +MAX(I312-MAX(0,='Settings &amp; Rates'!$B$13-SUMIFS($I$8:I311,$E$8:E311,"Car/Van",$A$8:A311,"&gt;="&amp;='Settings &amp; Rates'!$B$3,$A$8:A311,"&lt;="&amp;='Settings &amp; Rates'!$B$4)),0)*='Settings &amp; Rates'!$B$9 +I312*F312*='Settings &amp; Rates'!$B$12,IF(E312="Motorcycle",I312*='Settings &amp; Rates'!$B$10,IF(E312="Bicycle",I312*='Settings &amp; Rates'!$B$11,0)))),"")</f>
        <v/>
      </c>
      <c r="N312" s="6" t="n"/>
    </row>
    <row r="313">
      <c r="A313" s="5" t="n"/>
      <c r="B313" s="6" t="n"/>
      <c r="C313" s="6" t="n"/>
      <c r="D313" s="6" t="n"/>
      <c r="E313" s="6" t="n"/>
      <c r="F313" s="6" t="n"/>
      <c r="G313" s="6" t="n"/>
      <c r="H313" s="6" t="n"/>
      <c r="I313" s="6" t="n"/>
      <c r="J313" s="6">
        <f>IF(E313&lt;&gt;"Car/Van","",SUMIFS($I$8:I313,$E$8:E313,"Car/Van",$A$8:A313,"&gt;="&amp;='Settings &amp; Rates'!$B$3,$A$8:A313,"&lt;="&amp;='Settings &amp; Rates'!$B$4))</f>
        <v/>
      </c>
      <c r="K313" s="6">
        <f>IFERROR(IF(I313=0,"",IF(E313="Car/Van",  (MIN(MAX(='Settings &amp; Rates'!$B$13-SUMIFS($I$8:I312,$E$8:E312,"Car/Van",$A$8:A312,"&gt;="&amp;='Settings &amp; Rates'!$B$3,$A$8:A312,"&lt;="&amp;='Settings &amp; Rates'!$B$4)),I313)*='Settings &amp; Rates'!$B$8  +MAX(I313-MAX(0,='Settings &amp; Rates'!$B$13-SUMIFS($I$8:I312,$E$8:E312,"Car/Van",$A$8:A312,"&gt;="&amp;='Settings &amp; Rates'!$B$3,$A$8:A312,"&lt;="&amp;='Settings &amp; Rates'!$B$4)),0)*='Settings &amp; Rates'!$B$9)/I313,IF(E313="Motorcycle",='Settings &amp; Rates'!$B$10,IF(E313="Bicycle",='Settings &amp; Rates'!$B$11,"")))),"")</f>
        <v/>
      </c>
      <c r="L313" s="6">
        <f>IF(E313="Car/Van",='Settings &amp; Rates'!$B$12*F313,0)</f>
        <v/>
      </c>
      <c r="M313" s="7">
        <f>IFERROR(IF(I313=0,"",IF(E313="Car/Van",  MIN(MAX(='Settings &amp; Rates'!$B$13-SUMIFS($I$8:I312,$E$8:E312,"Car/Van",$A$8:A312,"&gt;="&amp;='Settings &amp; Rates'!$B$3,$A$8:A312,"&lt;="&amp;='Settings &amp; Rates'!$B$4)),I313)*='Settings &amp; Rates'!$B$8 +MAX(I313-MAX(0,='Settings &amp; Rates'!$B$13-SUMIFS($I$8:I312,$E$8:E312,"Car/Van",$A$8:A312,"&gt;="&amp;='Settings &amp; Rates'!$B$3,$A$8:A312,"&lt;="&amp;='Settings &amp; Rates'!$B$4)),0)*='Settings &amp; Rates'!$B$9 +I313*F313*='Settings &amp; Rates'!$B$12,IF(E313="Motorcycle",I313*='Settings &amp; Rates'!$B$10,IF(E313="Bicycle",I313*='Settings &amp; Rates'!$B$11,0)))),"")</f>
        <v/>
      </c>
      <c r="N313" s="6" t="n"/>
    </row>
    <row r="314">
      <c r="A314" s="5" t="n"/>
      <c r="B314" s="6" t="n"/>
      <c r="C314" s="6" t="n"/>
      <c r="D314" s="6" t="n"/>
      <c r="E314" s="6" t="n"/>
      <c r="F314" s="6" t="n"/>
      <c r="G314" s="6" t="n"/>
      <c r="H314" s="6" t="n"/>
      <c r="I314" s="6" t="n"/>
      <c r="J314" s="6">
        <f>IF(E314&lt;&gt;"Car/Van","",SUMIFS($I$8:I314,$E$8:E314,"Car/Van",$A$8:A314,"&gt;="&amp;='Settings &amp; Rates'!$B$3,$A$8:A314,"&lt;="&amp;='Settings &amp; Rates'!$B$4))</f>
        <v/>
      </c>
      <c r="K314" s="6">
        <f>IFERROR(IF(I314=0,"",IF(E314="Car/Van",  (MIN(MAX(='Settings &amp; Rates'!$B$13-SUMIFS($I$8:I313,$E$8:E313,"Car/Van",$A$8:A313,"&gt;="&amp;='Settings &amp; Rates'!$B$3,$A$8:A313,"&lt;="&amp;='Settings &amp; Rates'!$B$4)),I314)*='Settings &amp; Rates'!$B$8  +MAX(I314-MAX(0,='Settings &amp; Rates'!$B$13-SUMIFS($I$8:I313,$E$8:E313,"Car/Van",$A$8:A313,"&gt;="&amp;='Settings &amp; Rates'!$B$3,$A$8:A313,"&lt;="&amp;='Settings &amp; Rates'!$B$4)),0)*='Settings &amp; Rates'!$B$9)/I314,IF(E314="Motorcycle",='Settings &amp; Rates'!$B$10,IF(E314="Bicycle",='Settings &amp; Rates'!$B$11,"")))),"")</f>
        <v/>
      </c>
      <c r="L314" s="6">
        <f>IF(E314="Car/Van",='Settings &amp; Rates'!$B$12*F314,0)</f>
        <v/>
      </c>
      <c r="M314" s="7">
        <f>IFERROR(IF(I314=0,"",IF(E314="Car/Van",  MIN(MAX(='Settings &amp; Rates'!$B$13-SUMIFS($I$8:I313,$E$8:E313,"Car/Van",$A$8:A313,"&gt;="&amp;='Settings &amp; Rates'!$B$3,$A$8:A313,"&lt;="&amp;='Settings &amp; Rates'!$B$4)),I314)*='Settings &amp; Rates'!$B$8 +MAX(I314-MAX(0,='Settings &amp; Rates'!$B$13-SUMIFS($I$8:I313,$E$8:E313,"Car/Van",$A$8:A313,"&gt;="&amp;='Settings &amp; Rates'!$B$3,$A$8:A313,"&lt;="&amp;='Settings &amp; Rates'!$B$4)),0)*='Settings &amp; Rates'!$B$9 +I314*F314*='Settings &amp; Rates'!$B$12,IF(E314="Motorcycle",I314*='Settings &amp; Rates'!$B$10,IF(E314="Bicycle",I314*='Settings &amp; Rates'!$B$11,0)))),"")</f>
        <v/>
      </c>
      <c r="N314" s="6" t="n"/>
    </row>
    <row r="315">
      <c r="A315" s="5" t="n"/>
      <c r="B315" s="6" t="n"/>
      <c r="C315" s="6" t="n"/>
      <c r="D315" s="6" t="n"/>
      <c r="E315" s="6" t="n"/>
      <c r="F315" s="6" t="n"/>
      <c r="G315" s="6" t="n"/>
      <c r="H315" s="6" t="n"/>
      <c r="I315" s="6" t="n"/>
      <c r="J315" s="6">
        <f>IF(E315&lt;&gt;"Car/Van","",SUMIFS($I$8:I315,$E$8:E315,"Car/Van",$A$8:A315,"&gt;="&amp;='Settings &amp; Rates'!$B$3,$A$8:A315,"&lt;="&amp;='Settings &amp; Rates'!$B$4))</f>
        <v/>
      </c>
      <c r="K315" s="6">
        <f>IFERROR(IF(I315=0,"",IF(E315="Car/Van",  (MIN(MAX(='Settings &amp; Rates'!$B$13-SUMIFS($I$8:I314,$E$8:E314,"Car/Van",$A$8:A314,"&gt;="&amp;='Settings &amp; Rates'!$B$3,$A$8:A314,"&lt;="&amp;='Settings &amp; Rates'!$B$4)),I315)*='Settings &amp; Rates'!$B$8  +MAX(I315-MAX(0,='Settings &amp; Rates'!$B$13-SUMIFS($I$8:I314,$E$8:E314,"Car/Van",$A$8:A314,"&gt;="&amp;='Settings &amp; Rates'!$B$3,$A$8:A314,"&lt;="&amp;='Settings &amp; Rates'!$B$4)),0)*='Settings &amp; Rates'!$B$9)/I315,IF(E315="Motorcycle",='Settings &amp; Rates'!$B$10,IF(E315="Bicycle",='Settings &amp; Rates'!$B$11,"")))),"")</f>
        <v/>
      </c>
      <c r="L315" s="6">
        <f>IF(E315="Car/Van",='Settings &amp; Rates'!$B$12*F315,0)</f>
        <v/>
      </c>
      <c r="M315" s="7">
        <f>IFERROR(IF(I315=0,"",IF(E315="Car/Van",  MIN(MAX(='Settings &amp; Rates'!$B$13-SUMIFS($I$8:I314,$E$8:E314,"Car/Van",$A$8:A314,"&gt;="&amp;='Settings &amp; Rates'!$B$3,$A$8:A314,"&lt;="&amp;='Settings &amp; Rates'!$B$4)),I315)*='Settings &amp; Rates'!$B$8 +MAX(I315-MAX(0,='Settings &amp; Rates'!$B$13-SUMIFS($I$8:I314,$E$8:E314,"Car/Van",$A$8:A314,"&gt;="&amp;='Settings &amp; Rates'!$B$3,$A$8:A314,"&lt;="&amp;='Settings &amp; Rates'!$B$4)),0)*='Settings &amp; Rates'!$B$9 +I315*F315*='Settings &amp; Rates'!$B$12,IF(E315="Motorcycle",I315*='Settings &amp; Rates'!$B$10,IF(E315="Bicycle",I315*='Settings &amp; Rates'!$B$11,0)))),"")</f>
        <v/>
      </c>
      <c r="N315" s="6" t="n"/>
    </row>
    <row r="316">
      <c r="A316" s="5" t="n"/>
      <c r="B316" s="6" t="n"/>
      <c r="C316" s="6" t="n"/>
      <c r="D316" s="6" t="n"/>
      <c r="E316" s="6" t="n"/>
      <c r="F316" s="6" t="n"/>
      <c r="G316" s="6" t="n"/>
      <c r="H316" s="6" t="n"/>
      <c r="I316" s="6" t="n"/>
      <c r="J316" s="6">
        <f>IF(E316&lt;&gt;"Car/Van","",SUMIFS($I$8:I316,$E$8:E316,"Car/Van",$A$8:A316,"&gt;="&amp;='Settings &amp; Rates'!$B$3,$A$8:A316,"&lt;="&amp;='Settings &amp; Rates'!$B$4))</f>
        <v/>
      </c>
      <c r="K316" s="6">
        <f>IFERROR(IF(I316=0,"",IF(E316="Car/Van",  (MIN(MAX(='Settings &amp; Rates'!$B$13-SUMIFS($I$8:I315,$E$8:E315,"Car/Van",$A$8:A315,"&gt;="&amp;='Settings &amp; Rates'!$B$3,$A$8:A315,"&lt;="&amp;='Settings &amp; Rates'!$B$4)),I316)*='Settings &amp; Rates'!$B$8  +MAX(I316-MAX(0,='Settings &amp; Rates'!$B$13-SUMIFS($I$8:I315,$E$8:E315,"Car/Van",$A$8:A315,"&gt;="&amp;='Settings &amp; Rates'!$B$3,$A$8:A315,"&lt;="&amp;='Settings &amp; Rates'!$B$4)),0)*='Settings &amp; Rates'!$B$9)/I316,IF(E316="Motorcycle",='Settings &amp; Rates'!$B$10,IF(E316="Bicycle",='Settings &amp; Rates'!$B$11,"")))),"")</f>
        <v/>
      </c>
      <c r="L316" s="6">
        <f>IF(E316="Car/Van",='Settings &amp; Rates'!$B$12*F316,0)</f>
        <v/>
      </c>
      <c r="M316" s="7">
        <f>IFERROR(IF(I316=0,"",IF(E316="Car/Van",  MIN(MAX(='Settings &amp; Rates'!$B$13-SUMIFS($I$8:I315,$E$8:E315,"Car/Van",$A$8:A315,"&gt;="&amp;='Settings &amp; Rates'!$B$3,$A$8:A315,"&lt;="&amp;='Settings &amp; Rates'!$B$4)),I316)*='Settings &amp; Rates'!$B$8 +MAX(I316-MAX(0,='Settings &amp; Rates'!$B$13-SUMIFS($I$8:I315,$E$8:E315,"Car/Van",$A$8:A315,"&gt;="&amp;='Settings &amp; Rates'!$B$3,$A$8:A315,"&lt;="&amp;='Settings &amp; Rates'!$B$4)),0)*='Settings &amp; Rates'!$B$9 +I316*F316*='Settings &amp; Rates'!$B$12,IF(E316="Motorcycle",I316*='Settings &amp; Rates'!$B$10,IF(E316="Bicycle",I316*='Settings &amp; Rates'!$B$11,0)))),"")</f>
        <v/>
      </c>
      <c r="N316" s="6" t="n"/>
    </row>
    <row r="317">
      <c r="A317" s="5" t="n"/>
      <c r="B317" s="6" t="n"/>
      <c r="C317" s="6" t="n"/>
      <c r="D317" s="6" t="n"/>
      <c r="E317" s="6" t="n"/>
      <c r="F317" s="6" t="n"/>
      <c r="G317" s="6" t="n"/>
      <c r="H317" s="6" t="n"/>
      <c r="I317" s="6" t="n"/>
      <c r="J317" s="6">
        <f>IF(E317&lt;&gt;"Car/Van","",SUMIFS($I$8:I317,$E$8:E317,"Car/Van",$A$8:A317,"&gt;="&amp;='Settings &amp; Rates'!$B$3,$A$8:A317,"&lt;="&amp;='Settings &amp; Rates'!$B$4))</f>
        <v/>
      </c>
      <c r="K317" s="6">
        <f>IFERROR(IF(I317=0,"",IF(E317="Car/Van",  (MIN(MAX(='Settings &amp; Rates'!$B$13-SUMIFS($I$8:I316,$E$8:E316,"Car/Van",$A$8:A316,"&gt;="&amp;='Settings &amp; Rates'!$B$3,$A$8:A316,"&lt;="&amp;='Settings &amp; Rates'!$B$4)),I317)*='Settings &amp; Rates'!$B$8  +MAX(I317-MAX(0,='Settings &amp; Rates'!$B$13-SUMIFS($I$8:I316,$E$8:E316,"Car/Van",$A$8:A316,"&gt;="&amp;='Settings &amp; Rates'!$B$3,$A$8:A316,"&lt;="&amp;='Settings &amp; Rates'!$B$4)),0)*='Settings &amp; Rates'!$B$9)/I317,IF(E317="Motorcycle",='Settings &amp; Rates'!$B$10,IF(E317="Bicycle",='Settings &amp; Rates'!$B$11,"")))),"")</f>
        <v/>
      </c>
      <c r="L317" s="6">
        <f>IF(E317="Car/Van",='Settings &amp; Rates'!$B$12*F317,0)</f>
        <v/>
      </c>
      <c r="M317" s="7">
        <f>IFERROR(IF(I317=0,"",IF(E317="Car/Van",  MIN(MAX(='Settings &amp; Rates'!$B$13-SUMIFS($I$8:I316,$E$8:E316,"Car/Van",$A$8:A316,"&gt;="&amp;='Settings &amp; Rates'!$B$3,$A$8:A316,"&lt;="&amp;='Settings &amp; Rates'!$B$4)),I317)*='Settings &amp; Rates'!$B$8 +MAX(I317-MAX(0,='Settings &amp; Rates'!$B$13-SUMIFS($I$8:I316,$E$8:E316,"Car/Van",$A$8:A316,"&gt;="&amp;='Settings &amp; Rates'!$B$3,$A$8:A316,"&lt;="&amp;='Settings &amp; Rates'!$B$4)),0)*='Settings &amp; Rates'!$B$9 +I317*F317*='Settings &amp; Rates'!$B$12,IF(E317="Motorcycle",I317*='Settings &amp; Rates'!$B$10,IF(E317="Bicycle",I317*='Settings &amp; Rates'!$B$11,0)))),"")</f>
        <v/>
      </c>
      <c r="N317" s="6" t="n"/>
    </row>
    <row r="318">
      <c r="A318" s="5" t="n"/>
      <c r="B318" s="6" t="n"/>
      <c r="C318" s="6" t="n"/>
      <c r="D318" s="6" t="n"/>
      <c r="E318" s="6" t="n"/>
      <c r="F318" s="6" t="n"/>
      <c r="G318" s="6" t="n"/>
      <c r="H318" s="6" t="n"/>
      <c r="I318" s="6" t="n"/>
      <c r="J318" s="6">
        <f>IF(E318&lt;&gt;"Car/Van","",SUMIFS($I$8:I318,$E$8:E318,"Car/Van",$A$8:A318,"&gt;="&amp;='Settings &amp; Rates'!$B$3,$A$8:A318,"&lt;="&amp;='Settings &amp; Rates'!$B$4))</f>
        <v/>
      </c>
      <c r="K318" s="6">
        <f>IFERROR(IF(I318=0,"",IF(E318="Car/Van",  (MIN(MAX(='Settings &amp; Rates'!$B$13-SUMIFS($I$8:I317,$E$8:E317,"Car/Van",$A$8:A317,"&gt;="&amp;='Settings &amp; Rates'!$B$3,$A$8:A317,"&lt;="&amp;='Settings &amp; Rates'!$B$4)),I318)*='Settings &amp; Rates'!$B$8  +MAX(I318-MAX(0,='Settings &amp; Rates'!$B$13-SUMIFS($I$8:I317,$E$8:E317,"Car/Van",$A$8:A317,"&gt;="&amp;='Settings &amp; Rates'!$B$3,$A$8:A317,"&lt;="&amp;='Settings &amp; Rates'!$B$4)),0)*='Settings &amp; Rates'!$B$9)/I318,IF(E318="Motorcycle",='Settings &amp; Rates'!$B$10,IF(E318="Bicycle",='Settings &amp; Rates'!$B$11,"")))),"")</f>
        <v/>
      </c>
      <c r="L318" s="6">
        <f>IF(E318="Car/Van",='Settings &amp; Rates'!$B$12*F318,0)</f>
        <v/>
      </c>
      <c r="M318" s="7">
        <f>IFERROR(IF(I318=0,"",IF(E318="Car/Van",  MIN(MAX(='Settings &amp; Rates'!$B$13-SUMIFS($I$8:I317,$E$8:E317,"Car/Van",$A$8:A317,"&gt;="&amp;='Settings &amp; Rates'!$B$3,$A$8:A317,"&lt;="&amp;='Settings &amp; Rates'!$B$4)),I318)*='Settings &amp; Rates'!$B$8 +MAX(I318-MAX(0,='Settings &amp; Rates'!$B$13-SUMIFS($I$8:I317,$E$8:E317,"Car/Van",$A$8:A317,"&gt;="&amp;='Settings &amp; Rates'!$B$3,$A$8:A317,"&lt;="&amp;='Settings &amp; Rates'!$B$4)),0)*='Settings &amp; Rates'!$B$9 +I318*F318*='Settings &amp; Rates'!$B$12,IF(E318="Motorcycle",I318*='Settings &amp; Rates'!$B$10,IF(E318="Bicycle",I318*='Settings &amp; Rates'!$B$11,0)))),"")</f>
        <v/>
      </c>
      <c r="N318" s="6" t="n"/>
    </row>
    <row r="319">
      <c r="A319" s="5" t="n"/>
      <c r="B319" s="6" t="n"/>
      <c r="C319" s="6" t="n"/>
      <c r="D319" s="6" t="n"/>
      <c r="E319" s="6" t="n"/>
      <c r="F319" s="6" t="n"/>
      <c r="G319" s="6" t="n"/>
      <c r="H319" s="6" t="n"/>
      <c r="I319" s="6" t="n"/>
      <c r="J319" s="6">
        <f>IF(E319&lt;&gt;"Car/Van","",SUMIFS($I$8:I319,$E$8:E319,"Car/Van",$A$8:A319,"&gt;="&amp;='Settings &amp; Rates'!$B$3,$A$8:A319,"&lt;="&amp;='Settings &amp; Rates'!$B$4))</f>
        <v/>
      </c>
      <c r="K319" s="6">
        <f>IFERROR(IF(I319=0,"",IF(E319="Car/Van",  (MIN(MAX(='Settings &amp; Rates'!$B$13-SUMIFS($I$8:I318,$E$8:E318,"Car/Van",$A$8:A318,"&gt;="&amp;='Settings &amp; Rates'!$B$3,$A$8:A318,"&lt;="&amp;='Settings &amp; Rates'!$B$4)),I319)*='Settings &amp; Rates'!$B$8  +MAX(I319-MAX(0,='Settings &amp; Rates'!$B$13-SUMIFS($I$8:I318,$E$8:E318,"Car/Van",$A$8:A318,"&gt;="&amp;='Settings &amp; Rates'!$B$3,$A$8:A318,"&lt;="&amp;='Settings &amp; Rates'!$B$4)),0)*='Settings &amp; Rates'!$B$9)/I319,IF(E319="Motorcycle",='Settings &amp; Rates'!$B$10,IF(E319="Bicycle",='Settings &amp; Rates'!$B$11,"")))),"")</f>
        <v/>
      </c>
      <c r="L319" s="6">
        <f>IF(E319="Car/Van",='Settings &amp; Rates'!$B$12*F319,0)</f>
        <v/>
      </c>
      <c r="M319" s="7">
        <f>IFERROR(IF(I319=0,"",IF(E319="Car/Van",  MIN(MAX(='Settings &amp; Rates'!$B$13-SUMIFS($I$8:I318,$E$8:E318,"Car/Van",$A$8:A318,"&gt;="&amp;='Settings &amp; Rates'!$B$3,$A$8:A318,"&lt;="&amp;='Settings &amp; Rates'!$B$4)),I319)*='Settings &amp; Rates'!$B$8 +MAX(I319-MAX(0,='Settings &amp; Rates'!$B$13-SUMIFS($I$8:I318,$E$8:E318,"Car/Van",$A$8:A318,"&gt;="&amp;='Settings &amp; Rates'!$B$3,$A$8:A318,"&lt;="&amp;='Settings &amp; Rates'!$B$4)),0)*='Settings &amp; Rates'!$B$9 +I319*F319*='Settings &amp; Rates'!$B$12,IF(E319="Motorcycle",I319*='Settings &amp; Rates'!$B$10,IF(E319="Bicycle",I319*='Settings &amp; Rates'!$B$11,0)))),"")</f>
        <v/>
      </c>
      <c r="N319" s="6" t="n"/>
    </row>
    <row r="320">
      <c r="A320" s="5" t="n"/>
      <c r="B320" s="6" t="n"/>
      <c r="C320" s="6" t="n"/>
      <c r="D320" s="6" t="n"/>
      <c r="E320" s="6" t="n"/>
      <c r="F320" s="6" t="n"/>
      <c r="G320" s="6" t="n"/>
      <c r="H320" s="6" t="n"/>
      <c r="I320" s="6" t="n"/>
      <c r="J320" s="6">
        <f>IF(E320&lt;&gt;"Car/Van","",SUMIFS($I$8:I320,$E$8:E320,"Car/Van",$A$8:A320,"&gt;="&amp;='Settings &amp; Rates'!$B$3,$A$8:A320,"&lt;="&amp;='Settings &amp; Rates'!$B$4))</f>
        <v/>
      </c>
      <c r="K320" s="6">
        <f>IFERROR(IF(I320=0,"",IF(E320="Car/Van",  (MIN(MAX(='Settings &amp; Rates'!$B$13-SUMIFS($I$8:I319,$E$8:E319,"Car/Van",$A$8:A319,"&gt;="&amp;='Settings &amp; Rates'!$B$3,$A$8:A319,"&lt;="&amp;='Settings &amp; Rates'!$B$4)),I320)*='Settings &amp; Rates'!$B$8  +MAX(I320-MAX(0,='Settings &amp; Rates'!$B$13-SUMIFS($I$8:I319,$E$8:E319,"Car/Van",$A$8:A319,"&gt;="&amp;='Settings &amp; Rates'!$B$3,$A$8:A319,"&lt;="&amp;='Settings &amp; Rates'!$B$4)),0)*='Settings &amp; Rates'!$B$9)/I320,IF(E320="Motorcycle",='Settings &amp; Rates'!$B$10,IF(E320="Bicycle",='Settings &amp; Rates'!$B$11,"")))),"")</f>
        <v/>
      </c>
      <c r="L320" s="6">
        <f>IF(E320="Car/Van",='Settings &amp; Rates'!$B$12*F320,0)</f>
        <v/>
      </c>
      <c r="M320" s="7">
        <f>IFERROR(IF(I320=0,"",IF(E320="Car/Van",  MIN(MAX(='Settings &amp; Rates'!$B$13-SUMIFS($I$8:I319,$E$8:E319,"Car/Van",$A$8:A319,"&gt;="&amp;='Settings &amp; Rates'!$B$3,$A$8:A319,"&lt;="&amp;='Settings &amp; Rates'!$B$4)),I320)*='Settings &amp; Rates'!$B$8 +MAX(I320-MAX(0,='Settings &amp; Rates'!$B$13-SUMIFS($I$8:I319,$E$8:E319,"Car/Van",$A$8:A319,"&gt;="&amp;='Settings &amp; Rates'!$B$3,$A$8:A319,"&lt;="&amp;='Settings &amp; Rates'!$B$4)),0)*='Settings &amp; Rates'!$B$9 +I320*F320*='Settings &amp; Rates'!$B$12,IF(E320="Motorcycle",I320*='Settings &amp; Rates'!$B$10,IF(E320="Bicycle",I320*='Settings &amp; Rates'!$B$11,0)))),"")</f>
        <v/>
      </c>
      <c r="N320" s="6" t="n"/>
    </row>
    <row r="321">
      <c r="A321" s="5" t="n"/>
      <c r="B321" s="6" t="n"/>
      <c r="C321" s="6" t="n"/>
      <c r="D321" s="6" t="n"/>
      <c r="E321" s="6" t="n"/>
      <c r="F321" s="6" t="n"/>
      <c r="G321" s="6" t="n"/>
      <c r="H321" s="6" t="n"/>
      <c r="I321" s="6" t="n"/>
      <c r="J321" s="6">
        <f>IF(E321&lt;&gt;"Car/Van","",SUMIFS($I$8:I321,$E$8:E321,"Car/Van",$A$8:A321,"&gt;="&amp;='Settings &amp; Rates'!$B$3,$A$8:A321,"&lt;="&amp;='Settings &amp; Rates'!$B$4))</f>
        <v/>
      </c>
      <c r="K321" s="6">
        <f>IFERROR(IF(I321=0,"",IF(E321="Car/Van",  (MIN(MAX(='Settings &amp; Rates'!$B$13-SUMIFS($I$8:I320,$E$8:E320,"Car/Van",$A$8:A320,"&gt;="&amp;='Settings &amp; Rates'!$B$3,$A$8:A320,"&lt;="&amp;='Settings &amp; Rates'!$B$4)),I321)*='Settings &amp; Rates'!$B$8  +MAX(I321-MAX(0,='Settings &amp; Rates'!$B$13-SUMIFS($I$8:I320,$E$8:E320,"Car/Van",$A$8:A320,"&gt;="&amp;='Settings &amp; Rates'!$B$3,$A$8:A320,"&lt;="&amp;='Settings &amp; Rates'!$B$4)),0)*='Settings &amp; Rates'!$B$9)/I321,IF(E321="Motorcycle",='Settings &amp; Rates'!$B$10,IF(E321="Bicycle",='Settings &amp; Rates'!$B$11,"")))),"")</f>
        <v/>
      </c>
      <c r="L321" s="6">
        <f>IF(E321="Car/Van",='Settings &amp; Rates'!$B$12*F321,0)</f>
        <v/>
      </c>
      <c r="M321" s="7">
        <f>IFERROR(IF(I321=0,"",IF(E321="Car/Van",  MIN(MAX(='Settings &amp; Rates'!$B$13-SUMIFS($I$8:I320,$E$8:E320,"Car/Van",$A$8:A320,"&gt;="&amp;='Settings &amp; Rates'!$B$3,$A$8:A320,"&lt;="&amp;='Settings &amp; Rates'!$B$4)),I321)*='Settings &amp; Rates'!$B$8 +MAX(I321-MAX(0,='Settings &amp; Rates'!$B$13-SUMIFS($I$8:I320,$E$8:E320,"Car/Van",$A$8:A320,"&gt;="&amp;='Settings &amp; Rates'!$B$3,$A$8:A320,"&lt;="&amp;='Settings &amp; Rates'!$B$4)),0)*='Settings &amp; Rates'!$B$9 +I321*F321*='Settings &amp; Rates'!$B$12,IF(E321="Motorcycle",I321*='Settings &amp; Rates'!$B$10,IF(E321="Bicycle",I321*='Settings &amp; Rates'!$B$11,0)))),"")</f>
        <v/>
      </c>
      <c r="N321" s="6" t="n"/>
    </row>
    <row r="322">
      <c r="A322" s="5" t="n"/>
      <c r="B322" s="6" t="n"/>
      <c r="C322" s="6" t="n"/>
      <c r="D322" s="6" t="n"/>
      <c r="E322" s="6" t="n"/>
      <c r="F322" s="6" t="n"/>
      <c r="G322" s="6" t="n"/>
      <c r="H322" s="6" t="n"/>
      <c r="I322" s="6" t="n"/>
      <c r="J322" s="6">
        <f>IF(E322&lt;&gt;"Car/Van","",SUMIFS($I$8:I322,$E$8:E322,"Car/Van",$A$8:A322,"&gt;="&amp;='Settings &amp; Rates'!$B$3,$A$8:A322,"&lt;="&amp;='Settings &amp; Rates'!$B$4))</f>
        <v/>
      </c>
      <c r="K322" s="6">
        <f>IFERROR(IF(I322=0,"",IF(E322="Car/Van",  (MIN(MAX(='Settings &amp; Rates'!$B$13-SUMIFS($I$8:I321,$E$8:E321,"Car/Van",$A$8:A321,"&gt;="&amp;='Settings &amp; Rates'!$B$3,$A$8:A321,"&lt;="&amp;='Settings &amp; Rates'!$B$4)),I322)*='Settings &amp; Rates'!$B$8  +MAX(I322-MAX(0,='Settings &amp; Rates'!$B$13-SUMIFS($I$8:I321,$E$8:E321,"Car/Van",$A$8:A321,"&gt;="&amp;='Settings &amp; Rates'!$B$3,$A$8:A321,"&lt;="&amp;='Settings &amp; Rates'!$B$4)),0)*='Settings &amp; Rates'!$B$9)/I322,IF(E322="Motorcycle",='Settings &amp; Rates'!$B$10,IF(E322="Bicycle",='Settings &amp; Rates'!$B$11,"")))),"")</f>
        <v/>
      </c>
      <c r="L322" s="6">
        <f>IF(E322="Car/Van",='Settings &amp; Rates'!$B$12*F322,0)</f>
        <v/>
      </c>
      <c r="M322" s="7">
        <f>IFERROR(IF(I322=0,"",IF(E322="Car/Van",  MIN(MAX(='Settings &amp; Rates'!$B$13-SUMIFS($I$8:I321,$E$8:E321,"Car/Van",$A$8:A321,"&gt;="&amp;='Settings &amp; Rates'!$B$3,$A$8:A321,"&lt;="&amp;='Settings &amp; Rates'!$B$4)),I322)*='Settings &amp; Rates'!$B$8 +MAX(I322-MAX(0,='Settings &amp; Rates'!$B$13-SUMIFS($I$8:I321,$E$8:E321,"Car/Van",$A$8:A321,"&gt;="&amp;='Settings &amp; Rates'!$B$3,$A$8:A321,"&lt;="&amp;='Settings &amp; Rates'!$B$4)),0)*='Settings &amp; Rates'!$B$9 +I322*F322*='Settings &amp; Rates'!$B$12,IF(E322="Motorcycle",I322*='Settings &amp; Rates'!$B$10,IF(E322="Bicycle",I322*='Settings &amp; Rates'!$B$11,0)))),"")</f>
        <v/>
      </c>
      <c r="N322" s="6" t="n"/>
    </row>
    <row r="323">
      <c r="A323" s="5" t="n"/>
      <c r="B323" s="6" t="n"/>
      <c r="C323" s="6" t="n"/>
      <c r="D323" s="6" t="n"/>
      <c r="E323" s="6" t="n"/>
      <c r="F323" s="6" t="n"/>
      <c r="G323" s="6" t="n"/>
      <c r="H323" s="6" t="n"/>
      <c r="I323" s="6" t="n"/>
      <c r="J323" s="6">
        <f>IF(E323&lt;&gt;"Car/Van","",SUMIFS($I$8:I323,$E$8:E323,"Car/Van",$A$8:A323,"&gt;="&amp;='Settings &amp; Rates'!$B$3,$A$8:A323,"&lt;="&amp;='Settings &amp; Rates'!$B$4))</f>
        <v/>
      </c>
      <c r="K323" s="6">
        <f>IFERROR(IF(I323=0,"",IF(E323="Car/Van",  (MIN(MAX(='Settings &amp; Rates'!$B$13-SUMIFS($I$8:I322,$E$8:E322,"Car/Van",$A$8:A322,"&gt;="&amp;='Settings &amp; Rates'!$B$3,$A$8:A322,"&lt;="&amp;='Settings &amp; Rates'!$B$4)),I323)*='Settings &amp; Rates'!$B$8  +MAX(I323-MAX(0,='Settings &amp; Rates'!$B$13-SUMIFS($I$8:I322,$E$8:E322,"Car/Van",$A$8:A322,"&gt;="&amp;='Settings &amp; Rates'!$B$3,$A$8:A322,"&lt;="&amp;='Settings &amp; Rates'!$B$4)),0)*='Settings &amp; Rates'!$B$9)/I323,IF(E323="Motorcycle",='Settings &amp; Rates'!$B$10,IF(E323="Bicycle",='Settings &amp; Rates'!$B$11,"")))),"")</f>
        <v/>
      </c>
      <c r="L323" s="6">
        <f>IF(E323="Car/Van",='Settings &amp; Rates'!$B$12*F323,0)</f>
        <v/>
      </c>
      <c r="M323" s="7">
        <f>IFERROR(IF(I323=0,"",IF(E323="Car/Van",  MIN(MAX(='Settings &amp; Rates'!$B$13-SUMIFS($I$8:I322,$E$8:E322,"Car/Van",$A$8:A322,"&gt;="&amp;='Settings &amp; Rates'!$B$3,$A$8:A322,"&lt;="&amp;='Settings &amp; Rates'!$B$4)),I323)*='Settings &amp; Rates'!$B$8 +MAX(I323-MAX(0,='Settings &amp; Rates'!$B$13-SUMIFS($I$8:I322,$E$8:E322,"Car/Van",$A$8:A322,"&gt;="&amp;='Settings &amp; Rates'!$B$3,$A$8:A322,"&lt;="&amp;='Settings &amp; Rates'!$B$4)),0)*='Settings &amp; Rates'!$B$9 +I323*F323*='Settings &amp; Rates'!$B$12,IF(E323="Motorcycle",I323*='Settings &amp; Rates'!$B$10,IF(E323="Bicycle",I323*='Settings &amp; Rates'!$B$11,0)))),"")</f>
        <v/>
      </c>
      <c r="N323" s="6" t="n"/>
    </row>
    <row r="324">
      <c r="A324" s="5" t="n"/>
      <c r="B324" s="6" t="n"/>
      <c r="C324" s="6" t="n"/>
      <c r="D324" s="6" t="n"/>
      <c r="E324" s="6" t="n"/>
      <c r="F324" s="6" t="n"/>
      <c r="G324" s="6" t="n"/>
      <c r="H324" s="6" t="n"/>
      <c r="I324" s="6" t="n"/>
      <c r="J324" s="6">
        <f>IF(E324&lt;&gt;"Car/Van","",SUMIFS($I$8:I324,$E$8:E324,"Car/Van",$A$8:A324,"&gt;="&amp;='Settings &amp; Rates'!$B$3,$A$8:A324,"&lt;="&amp;='Settings &amp; Rates'!$B$4))</f>
        <v/>
      </c>
      <c r="K324" s="6">
        <f>IFERROR(IF(I324=0,"",IF(E324="Car/Van",  (MIN(MAX(='Settings &amp; Rates'!$B$13-SUMIFS($I$8:I323,$E$8:E323,"Car/Van",$A$8:A323,"&gt;="&amp;='Settings &amp; Rates'!$B$3,$A$8:A323,"&lt;="&amp;='Settings &amp; Rates'!$B$4)),I324)*='Settings &amp; Rates'!$B$8  +MAX(I324-MAX(0,='Settings &amp; Rates'!$B$13-SUMIFS($I$8:I323,$E$8:E323,"Car/Van",$A$8:A323,"&gt;="&amp;='Settings &amp; Rates'!$B$3,$A$8:A323,"&lt;="&amp;='Settings &amp; Rates'!$B$4)),0)*='Settings &amp; Rates'!$B$9)/I324,IF(E324="Motorcycle",='Settings &amp; Rates'!$B$10,IF(E324="Bicycle",='Settings &amp; Rates'!$B$11,"")))),"")</f>
        <v/>
      </c>
      <c r="L324" s="6">
        <f>IF(E324="Car/Van",='Settings &amp; Rates'!$B$12*F324,0)</f>
        <v/>
      </c>
      <c r="M324" s="7">
        <f>IFERROR(IF(I324=0,"",IF(E324="Car/Van",  MIN(MAX(='Settings &amp; Rates'!$B$13-SUMIFS($I$8:I323,$E$8:E323,"Car/Van",$A$8:A323,"&gt;="&amp;='Settings &amp; Rates'!$B$3,$A$8:A323,"&lt;="&amp;='Settings &amp; Rates'!$B$4)),I324)*='Settings &amp; Rates'!$B$8 +MAX(I324-MAX(0,='Settings &amp; Rates'!$B$13-SUMIFS($I$8:I323,$E$8:E323,"Car/Van",$A$8:A323,"&gt;="&amp;='Settings &amp; Rates'!$B$3,$A$8:A323,"&lt;="&amp;='Settings &amp; Rates'!$B$4)),0)*='Settings &amp; Rates'!$B$9 +I324*F324*='Settings &amp; Rates'!$B$12,IF(E324="Motorcycle",I324*='Settings &amp; Rates'!$B$10,IF(E324="Bicycle",I324*='Settings &amp; Rates'!$B$11,0)))),"")</f>
        <v/>
      </c>
      <c r="N324" s="6" t="n"/>
    </row>
    <row r="325">
      <c r="A325" s="5" t="n"/>
      <c r="B325" s="6" t="n"/>
      <c r="C325" s="6" t="n"/>
      <c r="D325" s="6" t="n"/>
      <c r="E325" s="6" t="n"/>
      <c r="F325" s="6" t="n"/>
      <c r="G325" s="6" t="n"/>
      <c r="H325" s="6" t="n"/>
      <c r="I325" s="6" t="n"/>
      <c r="J325" s="6">
        <f>IF(E325&lt;&gt;"Car/Van","",SUMIFS($I$8:I325,$E$8:E325,"Car/Van",$A$8:A325,"&gt;="&amp;='Settings &amp; Rates'!$B$3,$A$8:A325,"&lt;="&amp;='Settings &amp; Rates'!$B$4))</f>
        <v/>
      </c>
      <c r="K325" s="6">
        <f>IFERROR(IF(I325=0,"",IF(E325="Car/Van",  (MIN(MAX(='Settings &amp; Rates'!$B$13-SUMIFS($I$8:I324,$E$8:E324,"Car/Van",$A$8:A324,"&gt;="&amp;='Settings &amp; Rates'!$B$3,$A$8:A324,"&lt;="&amp;='Settings &amp; Rates'!$B$4)),I325)*='Settings &amp; Rates'!$B$8  +MAX(I325-MAX(0,='Settings &amp; Rates'!$B$13-SUMIFS($I$8:I324,$E$8:E324,"Car/Van",$A$8:A324,"&gt;="&amp;='Settings &amp; Rates'!$B$3,$A$8:A324,"&lt;="&amp;='Settings &amp; Rates'!$B$4)),0)*='Settings &amp; Rates'!$B$9)/I325,IF(E325="Motorcycle",='Settings &amp; Rates'!$B$10,IF(E325="Bicycle",='Settings &amp; Rates'!$B$11,"")))),"")</f>
        <v/>
      </c>
      <c r="L325" s="6">
        <f>IF(E325="Car/Van",='Settings &amp; Rates'!$B$12*F325,0)</f>
        <v/>
      </c>
      <c r="M325" s="7">
        <f>IFERROR(IF(I325=0,"",IF(E325="Car/Van",  MIN(MAX(='Settings &amp; Rates'!$B$13-SUMIFS($I$8:I324,$E$8:E324,"Car/Van",$A$8:A324,"&gt;="&amp;='Settings &amp; Rates'!$B$3,$A$8:A324,"&lt;="&amp;='Settings &amp; Rates'!$B$4)),I325)*='Settings &amp; Rates'!$B$8 +MAX(I325-MAX(0,='Settings &amp; Rates'!$B$13-SUMIFS($I$8:I324,$E$8:E324,"Car/Van",$A$8:A324,"&gt;="&amp;='Settings &amp; Rates'!$B$3,$A$8:A324,"&lt;="&amp;='Settings &amp; Rates'!$B$4)),0)*='Settings &amp; Rates'!$B$9 +I325*F325*='Settings &amp; Rates'!$B$12,IF(E325="Motorcycle",I325*='Settings &amp; Rates'!$B$10,IF(E325="Bicycle",I325*='Settings &amp; Rates'!$B$11,0)))),"")</f>
        <v/>
      </c>
      <c r="N325" s="6" t="n"/>
    </row>
    <row r="326">
      <c r="A326" s="5" t="n"/>
      <c r="B326" s="6" t="n"/>
      <c r="C326" s="6" t="n"/>
      <c r="D326" s="6" t="n"/>
      <c r="E326" s="6" t="n"/>
      <c r="F326" s="6" t="n"/>
      <c r="G326" s="6" t="n"/>
      <c r="H326" s="6" t="n"/>
      <c r="I326" s="6" t="n"/>
      <c r="J326" s="6">
        <f>IF(E326&lt;&gt;"Car/Van","",SUMIFS($I$8:I326,$E$8:E326,"Car/Van",$A$8:A326,"&gt;="&amp;='Settings &amp; Rates'!$B$3,$A$8:A326,"&lt;="&amp;='Settings &amp; Rates'!$B$4))</f>
        <v/>
      </c>
      <c r="K326" s="6">
        <f>IFERROR(IF(I326=0,"",IF(E326="Car/Van",  (MIN(MAX(='Settings &amp; Rates'!$B$13-SUMIFS($I$8:I325,$E$8:E325,"Car/Van",$A$8:A325,"&gt;="&amp;='Settings &amp; Rates'!$B$3,$A$8:A325,"&lt;="&amp;='Settings &amp; Rates'!$B$4)),I326)*='Settings &amp; Rates'!$B$8  +MAX(I326-MAX(0,='Settings &amp; Rates'!$B$13-SUMIFS($I$8:I325,$E$8:E325,"Car/Van",$A$8:A325,"&gt;="&amp;='Settings &amp; Rates'!$B$3,$A$8:A325,"&lt;="&amp;='Settings &amp; Rates'!$B$4)),0)*='Settings &amp; Rates'!$B$9)/I326,IF(E326="Motorcycle",='Settings &amp; Rates'!$B$10,IF(E326="Bicycle",='Settings &amp; Rates'!$B$11,"")))),"")</f>
        <v/>
      </c>
      <c r="L326" s="6">
        <f>IF(E326="Car/Van",='Settings &amp; Rates'!$B$12*F326,0)</f>
        <v/>
      </c>
      <c r="M326" s="7">
        <f>IFERROR(IF(I326=0,"",IF(E326="Car/Van",  MIN(MAX(='Settings &amp; Rates'!$B$13-SUMIFS($I$8:I325,$E$8:E325,"Car/Van",$A$8:A325,"&gt;="&amp;='Settings &amp; Rates'!$B$3,$A$8:A325,"&lt;="&amp;='Settings &amp; Rates'!$B$4)),I326)*='Settings &amp; Rates'!$B$8 +MAX(I326-MAX(0,='Settings &amp; Rates'!$B$13-SUMIFS($I$8:I325,$E$8:E325,"Car/Van",$A$8:A325,"&gt;="&amp;='Settings &amp; Rates'!$B$3,$A$8:A325,"&lt;="&amp;='Settings &amp; Rates'!$B$4)),0)*='Settings &amp; Rates'!$B$9 +I326*F326*='Settings &amp; Rates'!$B$12,IF(E326="Motorcycle",I326*='Settings &amp; Rates'!$B$10,IF(E326="Bicycle",I326*='Settings &amp; Rates'!$B$11,0)))),"")</f>
        <v/>
      </c>
      <c r="N326" s="6" t="n"/>
    </row>
    <row r="327">
      <c r="A327" s="5" t="n"/>
      <c r="B327" s="6" t="n"/>
      <c r="C327" s="6" t="n"/>
      <c r="D327" s="6" t="n"/>
      <c r="E327" s="6" t="n"/>
      <c r="F327" s="6" t="n"/>
      <c r="G327" s="6" t="n"/>
      <c r="H327" s="6" t="n"/>
      <c r="I327" s="6" t="n"/>
      <c r="J327" s="6">
        <f>IF(E327&lt;&gt;"Car/Van","",SUMIFS($I$8:I327,$E$8:E327,"Car/Van",$A$8:A327,"&gt;="&amp;='Settings &amp; Rates'!$B$3,$A$8:A327,"&lt;="&amp;='Settings &amp; Rates'!$B$4))</f>
        <v/>
      </c>
      <c r="K327" s="6">
        <f>IFERROR(IF(I327=0,"",IF(E327="Car/Van",  (MIN(MAX(='Settings &amp; Rates'!$B$13-SUMIFS($I$8:I326,$E$8:E326,"Car/Van",$A$8:A326,"&gt;="&amp;='Settings &amp; Rates'!$B$3,$A$8:A326,"&lt;="&amp;='Settings &amp; Rates'!$B$4)),I327)*='Settings &amp; Rates'!$B$8  +MAX(I327-MAX(0,='Settings &amp; Rates'!$B$13-SUMIFS($I$8:I326,$E$8:E326,"Car/Van",$A$8:A326,"&gt;="&amp;='Settings &amp; Rates'!$B$3,$A$8:A326,"&lt;="&amp;='Settings &amp; Rates'!$B$4)),0)*='Settings &amp; Rates'!$B$9)/I327,IF(E327="Motorcycle",='Settings &amp; Rates'!$B$10,IF(E327="Bicycle",='Settings &amp; Rates'!$B$11,"")))),"")</f>
        <v/>
      </c>
      <c r="L327" s="6">
        <f>IF(E327="Car/Van",='Settings &amp; Rates'!$B$12*F327,0)</f>
        <v/>
      </c>
      <c r="M327" s="7">
        <f>IFERROR(IF(I327=0,"",IF(E327="Car/Van",  MIN(MAX(='Settings &amp; Rates'!$B$13-SUMIFS($I$8:I326,$E$8:E326,"Car/Van",$A$8:A326,"&gt;="&amp;='Settings &amp; Rates'!$B$3,$A$8:A326,"&lt;="&amp;='Settings &amp; Rates'!$B$4)),I327)*='Settings &amp; Rates'!$B$8 +MAX(I327-MAX(0,='Settings &amp; Rates'!$B$13-SUMIFS($I$8:I326,$E$8:E326,"Car/Van",$A$8:A326,"&gt;="&amp;='Settings &amp; Rates'!$B$3,$A$8:A326,"&lt;="&amp;='Settings &amp; Rates'!$B$4)),0)*='Settings &amp; Rates'!$B$9 +I327*F327*='Settings &amp; Rates'!$B$12,IF(E327="Motorcycle",I327*='Settings &amp; Rates'!$B$10,IF(E327="Bicycle",I327*='Settings &amp; Rates'!$B$11,0)))),"")</f>
        <v/>
      </c>
      <c r="N327" s="6" t="n"/>
    </row>
    <row r="328">
      <c r="A328" s="5" t="n"/>
      <c r="B328" s="6" t="n"/>
      <c r="C328" s="6" t="n"/>
      <c r="D328" s="6" t="n"/>
      <c r="E328" s="6" t="n"/>
      <c r="F328" s="6" t="n"/>
      <c r="G328" s="6" t="n"/>
      <c r="H328" s="6" t="n"/>
      <c r="I328" s="6" t="n"/>
      <c r="J328" s="6">
        <f>IF(E328&lt;&gt;"Car/Van","",SUMIFS($I$8:I328,$E$8:E328,"Car/Van",$A$8:A328,"&gt;="&amp;='Settings &amp; Rates'!$B$3,$A$8:A328,"&lt;="&amp;='Settings &amp; Rates'!$B$4))</f>
        <v/>
      </c>
      <c r="K328" s="6">
        <f>IFERROR(IF(I328=0,"",IF(E328="Car/Van",  (MIN(MAX(='Settings &amp; Rates'!$B$13-SUMIFS($I$8:I327,$E$8:E327,"Car/Van",$A$8:A327,"&gt;="&amp;='Settings &amp; Rates'!$B$3,$A$8:A327,"&lt;="&amp;='Settings &amp; Rates'!$B$4)),I328)*='Settings &amp; Rates'!$B$8  +MAX(I328-MAX(0,='Settings &amp; Rates'!$B$13-SUMIFS($I$8:I327,$E$8:E327,"Car/Van",$A$8:A327,"&gt;="&amp;='Settings &amp; Rates'!$B$3,$A$8:A327,"&lt;="&amp;='Settings &amp; Rates'!$B$4)),0)*='Settings &amp; Rates'!$B$9)/I328,IF(E328="Motorcycle",='Settings &amp; Rates'!$B$10,IF(E328="Bicycle",='Settings &amp; Rates'!$B$11,"")))),"")</f>
        <v/>
      </c>
      <c r="L328" s="6">
        <f>IF(E328="Car/Van",='Settings &amp; Rates'!$B$12*F328,0)</f>
        <v/>
      </c>
      <c r="M328" s="7">
        <f>IFERROR(IF(I328=0,"",IF(E328="Car/Van",  MIN(MAX(='Settings &amp; Rates'!$B$13-SUMIFS($I$8:I327,$E$8:E327,"Car/Van",$A$8:A327,"&gt;="&amp;='Settings &amp; Rates'!$B$3,$A$8:A327,"&lt;="&amp;='Settings &amp; Rates'!$B$4)),I328)*='Settings &amp; Rates'!$B$8 +MAX(I328-MAX(0,='Settings &amp; Rates'!$B$13-SUMIFS($I$8:I327,$E$8:E327,"Car/Van",$A$8:A327,"&gt;="&amp;='Settings &amp; Rates'!$B$3,$A$8:A327,"&lt;="&amp;='Settings &amp; Rates'!$B$4)),0)*='Settings &amp; Rates'!$B$9 +I328*F328*='Settings &amp; Rates'!$B$12,IF(E328="Motorcycle",I328*='Settings &amp; Rates'!$B$10,IF(E328="Bicycle",I328*='Settings &amp; Rates'!$B$11,0)))),"")</f>
        <v/>
      </c>
      <c r="N328" s="6" t="n"/>
    </row>
    <row r="329">
      <c r="A329" s="5" t="n"/>
      <c r="B329" s="6" t="n"/>
      <c r="C329" s="6" t="n"/>
      <c r="D329" s="6" t="n"/>
      <c r="E329" s="6" t="n"/>
      <c r="F329" s="6" t="n"/>
      <c r="G329" s="6" t="n"/>
      <c r="H329" s="6" t="n"/>
      <c r="I329" s="6" t="n"/>
      <c r="J329" s="6">
        <f>IF(E329&lt;&gt;"Car/Van","",SUMIFS($I$8:I329,$E$8:E329,"Car/Van",$A$8:A329,"&gt;="&amp;='Settings &amp; Rates'!$B$3,$A$8:A329,"&lt;="&amp;='Settings &amp; Rates'!$B$4))</f>
        <v/>
      </c>
      <c r="K329" s="6">
        <f>IFERROR(IF(I329=0,"",IF(E329="Car/Van",  (MIN(MAX(='Settings &amp; Rates'!$B$13-SUMIFS($I$8:I328,$E$8:E328,"Car/Van",$A$8:A328,"&gt;="&amp;='Settings &amp; Rates'!$B$3,$A$8:A328,"&lt;="&amp;='Settings &amp; Rates'!$B$4)),I329)*='Settings &amp; Rates'!$B$8  +MAX(I329-MAX(0,='Settings &amp; Rates'!$B$13-SUMIFS($I$8:I328,$E$8:E328,"Car/Van",$A$8:A328,"&gt;="&amp;='Settings &amp; Rates'!$B$3,$A$8:A328,"&lt;="&amp;='Settings &amp; Rates'!$B$4)),0)*='Settings &amp; Rates'!$B$9)/I329,IF(E329="Motorcycle",='Settings &amp; Rates'!$B$10,IF(E329="Bicycle",='Settings &amp; Rates'!$B$11,"")))),"")</f>
        <v/>
      </c>
      <c r="L329" s="6">
        <f>IF(E329="Car/Van",='Settings &amp; Rates'!$B$12*F329,0)</f>
        <v/>
      </c>
      <c r="M329" s="7">
        <f>IFERROR(IF(I329=0,"",IF(E329="Car/Van",  MIN(MAX(='Settings &amp; Rates'!$B$13-SUMIFS($I$8:I328,$E$8:E328,"Car/Van",$A$8:A328,"&gt;="&amp;='Settings &amp; Rates'!$B$3,$A$8:A328,"&lt;="&amp;='Settings &amp; Rates'!$B$4)),I329)*='Settings &amp; Rates'!$B$8 +MAX(I329-MAX(0,='Settings &amp; Rates'!$B$13-SUMIFS($I$8:I328,$E$8:E328,"Car/Van",$A$8:A328,"&gt;="&amp;='Settings &amp; Rates'!$B$3,$A$8:A328,"&lt;="&amp;='Settings &amp; Rates'!$B$4)),0)*='Settings &amp; Rates'!$B$9 +I329*F329*='Settings &amp; Rates'!$B$12,IF(E329="Motorcycle",I329*='Settings &amp; Rates'!$B$10,IF(E329="Bicycle",I329*='Settings &amp; Rates'!$B$11,0)))),"")</f>
        <v/>
      </c>
      <c r="N329" s="6" t="n"/>
    </row>
    <row r="330">
      <c r="A330" s="5" t="n"/>
      <c r="B330" s="6" t="n"/>
      <c r="C330" s="6" t="n"/>
      <c r="D330" s="6" t="n"/>
      <c r="E330" s="6" t="n"/>
      <c r="F330" s="6" t="n"/>
      <c r="G330" s="6" t="n"/>
      <c r="H330" s="6" t="n"/>
      <c r="I330" s="6" t="n"/>
      <c r="J330" s="6">
        <f>IF(E330&lt;&gt;"Car/Van","",SUMIFS($I$8:I330,$E$8:E330,"Car/Van",$A$8:A330,"&gt;="&amp;='Settings &amp; Rates'!$B$3,$A$8:A330,"&lt;="&amp;='Settings &amp; Rates'!$B$4))</f>
        <v/>
      </c>
      <c r="K330" s="6">
        <f>IFERROR(IF(I330=0,"",IF(E330="Car/Van",  (MIN(MAX(='Settings &amp; Rates'!$B$13-SUMIFS($I$8:I329,$E$8:E329,"Car/Van",$A$8:A329,"&gt;="&amp;='Settings &amp; Rates'!$B$3,$A$8:A329,"&lt;="&amp;='Settings &amp; Rates'!$B$4)),I330)*='Settings &amp; Rates'!$B$8  +MAX(I330-MAX(0,='Settings &amp; Rates'!$B$13-SUMIFS($I$8:I329,$E$8:E329,"Car/Van",$A$8:A329,"&gt;="&amp;='Settings &amp; Rates'!$B$3,$A$8:A329,"&lt;="&amp;='Settings &amp; Rates'!$B$4)),0)*='Settings &amp; Rates'!$B$9)/I330,IF(E330="Motorcycle",='Settings &amp; Rates'!$B$10,IF(E330="Bicycle",='Settings &amp; Rates'!$B$11,"")))),"")</f>
        <v/>
      </c>
      <c r="L330" s="6">
        <f>IF(E330="Car/Van",='Settings &amp; Rates'!$B$12*F330,0)</f>
        <v/>
      </c>
      <c r="M330" s="7">
        <f>IFERROR(IF(I330=0,"",IF(E330="Car/Van",  MIN(MAX(='Settings &amp; Rates'!$B$13-SUMIFS($I$8:I329,$E$8:E329,"Car/Van",$A$8:A329,"&gt;="&amp;='Settings &amp; Rates'!$B$3,$A$8:A329,"&lt;="&amp;='Settings &amp; Rates'!$B$4)),I330)*='Settings &amp; Rates'!$B$8 +MAX(I330-MAX(0,='Settings &amp; Rates'!$B$13-SUMIFS($I$8:I329,$E$8:E329,"Car/Van",$A$8:A329,"&gt;="&amp;='Settings &amp; Rates'!$B$3,$A$8:A329,"&lt;="&amp;='Settings &amp; Rates'!$B$4)),0)*='Settings &amp; Rates'!$B$9 +I330*F330*='Settings &amp; Rates'!$B$12,IF(E330="Motorcycle",I330*='Settings &amp; Rates'!$B$10,IF(E330="Bicycle",I330*='Settings &amp; Rates'!$B$11,0)))),"")</f>
        <v/>
      </c>
      <c r="N330" s="6" t="n"/>
    </row>
    <row r="331">
      <c r="A331" s="5" t="n"/>
      <c r="B331" s="6" t="n"/>
      <c r="C331" s="6" t="n"/>
      <c r="D331" s="6" t="n"/>
      <c r="E331" s="6" t="n"/>
      <c r="F331" s="6" t="n"/>
      <c r="G331" s="6" t="n"/>
      <c r="H331" s="6" t="n"/>
      <c r="I331" s="6" t="n"/>
      <c r="J331" s="6">
        <f>IF(E331&lt;&gt;"Car/Van","",SUMIFS($I$8:I331,$E$8:E331,"Car/Van",$A$8:A331,"&gt;="&amp;='Settings &amp; Rates'!$B$3,$A$8:A331,"&lt;="&amp;='Settings &amp; Rates'!$B$4))</f>
        <v/>
      </c>
      <c r="K331" s="6">
        <f>IFERROR(IF(I331=0,"",IF(E331="Car/Van",  (MIN(MAX(='Settings &amp; Rates'!$B$13-SUMIFS($I$8:I330,$E$8:E330,"Car/Van",$A$8:A330,"&gt;="&amp;='Settings &amp; Rates'!$B$3,$A$8:A330,"&lt;="&amp;='Settings &amp; Rates'!$B$4)),I331)*='Settings &amp; Rates'!$B$8  +MAX(I331-MAX(0,='Settings &amp; Rates'!$B$13-SUMIFS($I$8:I330,$E$8:E330,"Car/Van",$A$8:A330,"&gt;="&amp;='Settings &amp; Rates'!$B$3,$A$8:A330,"&lt;="&amp;='Settings &amp; Rates'!$B$4)),0)*='Settings &amp; Rates'!$B$9)/I331,IF(E331="Motorcycle",='Settings &amp; Rates'!$B$10,IF(E331="Bicycle",='Settings &amp; Rates'!$B$11,"")))),"")</f>
        <v/>
      </c>
      <c r="L331" s="6">
        <f>IF(E331="Car/Van",='Settings &amp; Rates'!$B$12*F331,0)</f>
        <v/>
      </c>
      <c r="M331" s="7">
        <f>IFERROR(IF(I331=0,"",IF(E331="Car/Van",  MIN(MAX(='Settings &amp; Rates'!$B$13-SUMIFS($I$8:I330,$E$8:E330,"Car/Van",$A$8:A330,"&gt;="&amp;='Settings &amp; Rates'!$B$3,$A$8:A330,"&lt;="&amp;='Settings &amp; Rates'!$B$4)),I331)*='Settings &amp; Rates'!$B$8 +MAX(I331-MAX(0,='Settings &amp; Rates'!$B$13-SUMIFS($I$8:I330,$E$8:E330,"Car/Van",$A$8:A330,"&gt;="&amp;='Settings &amp; Rates'!$B$3,$A$8:A330,"&lt;="&amp;='Settings &amp; Rates'!$B$4)),0)*='Settings &amp; Rates'!$B$9 +I331*F331*='Settings &amp; Rates'!$B$12,IF(E331="Motorcycle",I331*='Settings &amp; Rates'!$B$10,IF(E331="Bicycle",I331*='Settings &amp; Rates'!$B$11,0)))),"")</f>
        <v/>
      </c>
      <c r="N331" s="6" t="n"/>
    </row>
    <row r="332">
      <c r="A332" s="5" t="n"/>
      <c r="B332" s="6" t="n"/>
      <c r="C332" s="6" t="n"/>
      <c r="D332" s="6" t="n"/>
      <c r="E332" s="6" t="n"/>
      <c r="F332" s="6" t="n"/>
      <c r="G332" s="6" t="n"/>
      <c r="H332" s="6" t="n"/>
      <c r="I332" s="6" t="n"/>
      <c r="J332" s="6">
        <f>IF(E332&lt;&gt;"Car/Van","",SUMIFS($I$8:I332,$E$8:E332,"Car/Van",$A$8:A332,"&gt;="&amp;='Settings &amp; Rates'!$B$3,$A$8:A332,"&lt;="&amp;='Settings &amp; Rates'!$B$4))</f>
        <v/>
      </c>
      <c r="K332" s="6">
        <f>IFERROR(IF(I332=0,"",IF(E332="Car/Van",  (MIN(MAX(='Settings &amp; Rates'!$B$13-SUMIFS($I$8:I331,$E$8:E331,"Car/Van",$A$8:A331,"&gt;="&amp;='Settings &amp; Rates'!$B$3,$A$8:A331,"&lt;="&amp;='Settings &amp; Rates'!$B$4)),I332)*='Settings &amp; Rates'!$B$8  +MAX(I332-MAX(0,='Settings &amp; Rates'!$B$13-SUMIFS($I$8:I331,$E$8:E331,"Car/Van",$A$8:A331,"&gt;="&amp;='Settings &amp; Rates'!$B$3,$A$8:A331,"&lt;="&amp;='Settings &amp; Rates'!$B$4)),0)*='Settings &amp; Rates'!$B$9)/I332,IF(E332="Motorcycle",='Settings &amp; Rates'!$B$10,IF(E332="Bicycle",='Settings &amp; Rates'!$B$11,"")))),"")</f>
        <v/>
      </c>
      <c r="L332" s="6">
        <f>IF(E332="Car/Van",='Settings &amp; Rates'!$B$12*F332,0)</f>
        <v/>
      </c>
      <c r="M332" s="7">
        <f>IFERROR(IF(I332=0,"",IF(E332="Car/Van",  MIN(MAX(='Settings &amp; Rates'!$B$13-SUMIFS($I$8:I331,$E$8:E331,"Car/Van",$A$8:A331,"&gt;="&amp;='Settings &amp; Rates'!$B$3,$A$8:A331,"&lt;="&amp;='Settings &amp; Rates'!$B$4)),I332)*='Settings &amp; Rates'!$B$8 +MAX(I332-MAX(0,='Settings &amp; Rates'!$B$13-SUMIFS($I$8:I331,$E$8:E331,"Car/Van",$A$8:A331,"&gt;="&amp;='Settings &amp; Rates'!$B$3,$A$8:A331,"&lt;="&amp;='Settings &amp; Rates'!$B$4)),0)*='Settings &amp; Rates'!$B$9 +I332*F332*='Settings &amp; Rates'!$B$12,IF(E332="Motorcycle",I332*='Settings &amp; Rates'!$B$10,IF(E332="Bicycle",I332*='Settings &amp; Rates'!$B$11,0)))),"")</f>
        <v/>
      </c>
      <c r="N332" s="6" t="n"/>
    </row>
    <row r="333">
      <c r="A333" s="5" t="n"/>
      <c r="B333" s="6" t="n"/>
      <c r="C333" s="6" t="n"/>
      <c r="D333" s="6" t="n"/>
      <c r="E333" s="6" t="n"/>
      <c r="F333" s="6" t="n"/>
      <c r="G333" s="6" t="n"/>
      <c r="H333" s="6" t="n"/>
      <c r="I333" s="6" t="n"/>
      <c r="J333" s="6">
        <f>IF(E333&lt;&gt;"Car/Van","",SUMIFS($I$8:I333,$E$8:E333,"Car/Van",$A$8:A333,"&gt;="&amp;='Settings &amp; Rates'!$B$3,$A$8:A333,"&lt;="&amp;='Settings &amp; Rates'!$B$4))</f>
        <v/>
      </c>
      <c r="K333" s="6">
        <f>IFERROR(IF(I333=0,"",IF(E333="Car/Van",  (MIN(MAX(='Settings &amp; Rates'!$B$13-SUMIFS($I$8:I332,$E$8:E332,"Car/Van",$A$8:A332,"&gt;="&amp;='Settings &amp; Rates'!$B$3,$A$8:A332,"&lt;="&amp;='Settings &amp; Rates'!$B$4)),I333)*='Settings &amp; Rates'!$B$8  +MAX(I333-MAX(0,='Settings &amp; Rates'!$B$13-SUMIFS($I$8:I332,$E$8:E332,"Car/Van",$A$8:A332,"&gt;="&amp;='Settings &amp; Rates'!$B$3,$A$8:A332,"&lt;="&amp;='Settings &amp; Rates'!$B$4)),0)*='Settings &amp; Rates'!$B$9)/I333,IF(E333="Motorcycle",='Settings &amp; Rates'!$B$10,IF(E333="Bicycle",='Settings &amp; Rates'!$B$11,"")))),"")</f>
        <v/>
      </c>
      <c r="L333" s="6">
        <f>IF(E333="Car/Van",='Settings &amp; Rates'!$B$12*F333,0)</f>
        <v/>
      </c>
      <c r="M333" s="7">
        <f>IFERROR(IF(I333=0,"",IF(E333="Car/Van",  MIN(MAX(='Settings &amp; Rates'!$B$13-SUMIFS($I$8:I332,$E$8:E332,"Car/Van",$A$8:A332,"&gt;="&amp;='Settings &amp; Rates'!$B$3,$A$8:A332,"&lt;="&amp;='Settings &amp; Rates'!$B$4)),I333)*='Settings &amp; Rates'!$B$8 +MAX(I333-MAX(0,='Settings &amp; Rates'!$B$13-SUMIFS($I$8:I332,$E$8:E332,"Car/Van",$A$8:A332,"&gt;="&amp;='Settings &amp; Rates'!$B$3,$A$8:A332,"&lt;="&amp;='Settings &amp; Rates'!$B$4)),0)*='Settings &amp; Rates'!$B$9 +I333*F333*='Settings &amp; Rates'!$B$12,IF(E333="Motorcycle",I333*='Settings &amp; Rates'!$B$10,IF(E333="Bicycle",I333*='Settings &amp; Rates'!$B$11,0)))),"")</f>
        <v/>
      </c>
      <c r="N333" s="6" t="n"/>
    </row>
    <row r="334">
      <c r="A334" s="5" t="n"/>
      <c r="B334" s="6" t="n"/>
      <c r="C334" s="6" t="n"/>
      <c r="D334" s="6" t="n"/>
      <c r="E334" s="6" t="n"/>
      <c r="F334" s="6" t="n"/>
      <c r="G334" s="6" t="n"/>
      <c r="H334" s="6" t="n"/>
      <c r="I334" s="6" t="n"/>
      <c r="J334" s="6">
        <f>IF(E334&lt;&gt;"Car/Van","",SUMIFS($I$8:I334,$E$8:E334,"Car/Van",$A$8:A334,"&gt;="&amp;='Settings &amp; Rates'!$B$3,$A$8:A334,"&lt;="&amp;='Settings &amp; Rates'!$B$4))</f>
        <v/>
      </c>
      <c r="K334" s="6">
        <f>IFERROR(IF(I334=0,"",IF(E334="Car/Van",  (MIN(MAX(='Settings &amp; Rates'!$B$13-SUMIFS($I$8:I333,$E$8:E333,"Car/Van",$A$8:A333,"&gt;="&amp;='Settings &amp; Rates'!$B$3,$A$8:A333,"&lt;="&amp;='Settings &amp; Rates'!$B$4)),I334)*='Settings &amp; Rates'!$B$8  +MAX(I334-MAX(0,='Settings &amp; Rates'!$B$13-SUMIFS($I$8:I333,$E$8:E333,"Car/Van",$A$8:A333,"&gt;="&amp;='Settings &amp; Rates'!$B$3,$A$8:A333,"&lt;="&amp;='Settings &amp; Rates'!$B$4)),0)*='Settings &amp; Rates'!$B$9)/I334,IF(E334="Motorcycle",='Settings &amp; Rates'!$B$10,IF(E334="Bicycle",='Settings &amp; Rates'!$B$11,"")))),"")</f>
        <v/>
      </c>
      <c r="L334" s="6">
        <f>IF(E334="Car/Van",='Settings &amp; Rates'!$B$12*F334,0)</f>
        <v/>
      </c>
      <c r="M334" s="7">
        <f>IFERROR(IF(I334=0,"",IF(E334="Car/Van",  MIN(MAX(='Settings &amp; Rates'!$B$13-SUMIFS($I$8:I333,$E$8:E333,"Car/Van",$A$8:A333,"&gt;="&amp;='Settings &amp; Rates'!$B$3,$A$8:A333,"&lt;="&amp;='Settings &amp; Rates'!$B$4)),I334)*='Settings &amp; Rates'!$B$8 +MAX(I334-MAX(0,='Settings &amp; Rates'!$B$13-SUMIFS($I$8:I333,$E$8:E333,"Car/Van",$A$8:A333,"&gt;="&amp;='Settings &amp; Rates'!$B$3,$A$8:A333,"&lt;="&amp;='Settings &amp; Rates'!$B$4)),0)*='Settings &amp; Rates'!$B$9 +I334*F334*='Settings &amp; Rates'!$B$12,IF(E334="Motorcycle",I334*='Settings &amp; Rates'!$B$10,IF(E334="Bicycle",I334*='Settings &amp; Rates'!$B$11,0)))),"")</f>
        <v/>
      </c>
      <c r="N334" s="6" t="n"/>
    </row>
    <row r="335">
      <c r="A335" s="5" t="n"/>
      <c r="B335" s="6" t="n"/>
      <c r="C335" s="6" t="n"/>
      <c r="D335" s="6" t="n"/>
      <c r="E335" s="6" t="n"/>
      <c r="F335" s="6" t="n"/>
      <c r="G335" s="6" t="n"/>
      <c r="H335" s="6" t="n"/>
      <c r="I335" s="6" t="n"/>
      <c r="J335" s="6">
        <f>IF(E335&lt;&gt;"Car/Van","",SUMIFS($I$8:I335,$E$8:E335,"Car/Van",$A$8:A335,"&gt;="&amp;='Settings &amp; Rates'!$B$3,$A$8:A335,"&lt;="&amp;='Settings &amp; Rates'!$B$4))</f>
        <v/>
      </c>
      <c r="K335" s="6">
        <f>IFERROR(IF(I335=0,"",IF(E335="Car/Van",  (MIN(MAX(='Settings &amp; Rates'!$B$13-SUMIFS($I$8:I334,$E$8:E334,"Car/Van",$A$8:A334,"&gt;="&amp;='Settings &amp; Rates'!$B$3,$A$8:A334,"&lt;="&amp;='Settings &amp; Rates'!$B$4)),I335)*='Settings &amp; Rates'!$B$8  +MAX(I335-MAX(0,='Settings &amp; Rates'!$B$13-SUMIFS($I$8:I334,$E$8:E334,"Car/Van",$A$8:A334,"&gt;="&amp;='Settings &amp; Rates'!$B$3,$A$8:A334,"&lt;="&amp;='Settings &amp; Rates'!$B$4)),0)*='Settings &amp; Rates'!$B$9)/I335,IF(E335="Motorcycle",='Settings &amp; Rates'!$B$10,IF(E335="Bicycle",='Settings &amp; Rates'!$B$11,"")))),"")</f>
        <v/>
      </c>
      <c r="L335" s="6">
        <f>IF(E335="Car/Van",='Settings &amp; Rates'!$B$12*F335,0)</f>
        <v/>
      </c>
      <c r="M335" s="7">
        <f>IFERROR(IF(I335=0,"",IF(E335="Car/Van",  MIN(MAX(='Settings &amp; Rates'!$B$13-SUMIFS($I$8:I334,$E$8:E334,"Car/Van",$A$8:A334,"&gt;="&amp;='Settings &amp; Rates'!$B$3,$A$8:A334,"&lt;="&amp;='Settings &amp; Rates'!$B$4)),I335)*='Settings &amp; Rates'!$B$8 +MAX(I335-MAX(0,='Settings &amp; Rates'!$B$13-SUMIFS($I$8:I334,$E$8:E334,"Car/Van",$A$8:A334,"&gt;="&amp;='Settings &amp; Rates'!$B$3,$A$8:A334,"&lt;="&amp;='Settings &amp; Rates'!$B$4)),0)*='Settings &amp; Rates'!$B$9 +I335*F335*='Settings &amp; Rates'!$B$12,IF(E335="Motorcycle",I335*='Settings &amp; Rates'!$B$10,IF(E335="Bicycle",I335*='Settings &amp; Rates'!$B$11,0)))),"")</f>
        <v/>
      </c>
      <c r="N335" s="6" t="n"/>
    </row>
    <row r="336">
      <c r="A336" s="5" t="n"/>
      <c r="B336" s="6" t="n"/>
      <c r="C336" s="6" t="n"/>
      <c r="D336" s="6" t="n"/>
      <c r="E336" s="6" t="n"/>
      <c r="F336" s="6" t="n"/>
      <c r="G336" s="6" t="n"/>
      <c r="H336" s="6" t="n"/>
      <c r="I336" s="6" t="n"/>
      <c r="J336" s="6">
        <f>IF(E336&lt;&gt;"Car/Van","",SUMIFS($I$8:I336,$E$8:E336,"Car/Van",$A$8:A336,"&gt;="&amp;='Settings &amp; Rates'!$B$3,$A$8:A336,"&lt;="&amp;='Settings &amp; Rates'!$B$4))</f>
        <v/>
      </c>
      <c r="K336" s="6">
        <f>IFERROR(IF(I336=0,"",IF(E336="Car/Van",  (MIN(MAX(='Settings &amp; Rates'!$B$13-SUMIFS($I$8:I335,$E$8:E335,"Car/Van",$A$8:A335,"&gt;="&amp;='Settings &amp; Rates'!$B$3,$A$8:A335,"&lt;="&amp;='Settings &amp; Rates'!$B$4)),I336)*='Settings &amp; Rates'!$B$8  +MAX(I336-MAX(0,='Settings &amp; Rates'!$B$13-SUMIFS($I$8:I335,$E$8:E335,"Car/Van",$A$8:A335,"&gt;="&amp;='Settings &amp; Rates'!$B$3,$A$8:A335,"&lt;="&amp;='Settings &amp; Rates'!$B$4)),0)*='Settings &amp; Rates'!$B$9)/I336,IF(E336="Motorcycle",='Settings &amp; Rates'!$B$10,IF(E336="Bicycle",='Settings &amp; Rates'!$B$11,"")))),"")</f>
        <v/>
      </c>
      <c r="L336" s="6">
        <f>IF(E336="Car/Van",='Settings &amp; Rates'!$B$12*F336,0)</f>
        <v/>
      </c>
      <c r="M336" s="7">
        <f>IFERROR(IF(I336=0,"",IF(E336="Car/Van",  MIN(MAX(='Settings &amp; Rates'!$B$13-SUMIFS($I$8:I335,$E$8:E335,"Car/Van",$A$8:A335,"&gt;="&amp;='Settings &amp; Rates'!$B$3,$A$8:A335,"&lt;="&amp;='Settings &amp; Rates'!$B$4)),I336)*='Settings &amp; Rates'!$B$8 +MAX(I336-MAX(0,='Settings &amp; Rates'!$B$13-SUMIFS($I$8:I335,$E$8:E335,"Car/Van",$A$8:A335,"&gt;="&amp;='Settings &amp; Rates'!$B$3,$A$8:A335,"&lt;="&amp;='Settings &amp; Rates'!$B$4)),0)*='Settings &amp; Rates'!$B$9 +I336*F336*='Settings &amp; Rates'!$B$12,IF(E336="Motorcycle",I336*='Settings &amp; Rates'!$B$10,IF(E336="Bicycle",I336*='Settings &amp; Rates'!$B$11,0)))),"")</f>
        <v/>
      </c>
      <c r="N336" s="6" t="n"/>
    </row>
    <row r="337">
      <c r="A337" s="5" t="n"/>
      <c r="B337" s="6" t="n"/>
      <c r="C337" s="6" t="n"/>
      <c r="D337" s="6" t="n"/>
      <c r="E337" s="6" t="n"/>
      <c r="F337" s="6" t="n"/>
      <c r="G337" s="6" t="n"/>
      <c r="H337" s="6" t="n"/>
      <c r="I337" s="6" t="n"/>
      <c r="J337" s="6">
        <f>IF(E337&lt;&gt;"Car/Van","",SUMIFS($I$8:I337,$E$8:E337,"Car/Van",$A$8:A337,"&gt;="&amp;='Settings &amp; Rates'!$B$3,$A$8:A337,"&lt;="&amp;='Settings &amp; Rates'!$B$4))</f>
        <v/>
      </c>
      <c r="K337" s="6">
        <f>IFERROR(IF(I337=0,"",IF(E337="Car/Van",  (MIN(MAX(='Settings &amp; Rates'!$B$13-SUMIFS($I$8:I336,$E$8:E336,"Car/Van",$A$8:A336,"&gt;="&amp;='Settings &amp; Rates'!$B$3,$A$8:A336,"&lt;="&amp;='Settings &amp; Rates'!$B$4)),I337)*='Settings &amp; Rates'!$B$8  +MAX(I337-MAX(0,='Settings &amp; Rates'!$B$13-SUMIFS($I$8:I336,$E$8:E336,"Car/Van",$A$8:A336,"&gt;="&amp;='Settings &amp; Rates'!$B$3,$A$8:A336,"&lt;="&amp;='Settings &amp; Rates'!$B$4)),0)*='Settings &amp; Rates'!$B$9)/I337,IF(E337="Motorcycle",='Settings &amp; Rates'!$B$10,IF(E337="Bicycle",='Settings &amp; Rates'!$B$11,"")))),"")</f>
        <v/>
      </c>
      <c r="L337" s="6">
        <f>IF(E337="Car/Van",='Settings &amp; Rates'!$B$12*F337,0)</f>
        <v/>
      </c>
      <c r="M337" s="7">
        <f>IFERROR(IF(I337=0,"",IF(E337="Car/Van",  MIN(MAX(='Settings &amp; Rates'!$B$13-SUMIFS($I$8:I336,$E$8:E336,"Car/Van",$A$8:A336,"&gt;="&amp;='Settings &amp; Rates'!$B$3,$A$8:A336,"&lt;="&amp;='Settings &amp; Rates'!$B$4)),I337)*='Settings &amp; Rates'!$B$8 +MAX(I337-MAX(0,='Settings &amp; Rates'!$B$13-SUMIFS($I$8:I336,$E$8:E336,"Car/Van",$A$8:A336,"&gt;="&amp;='Settings &amp; Rates'!$B$3,$A$8:A336,"&lt;="&amp;='Settings &amp; Rates'!$B$4)),0)*='Settings &amp; Rates'!$B$9 +I337*F337*='Settings &amp; Rates'!$B$12,IF(E337="Motorcycle",I337*='Settings &amp; Rates'!$B$10,IF(E337="Bicycle",I337*='Settings &amp; Rates'!$B$11,0)))),"")</f>
        <v/>
      </c>
      <c r="N337" s="6" t="n"/>
    </row>
    <row r="338">
      <c r="A338" s="5" t="n"/>
      <c r="B338" s="6" t="n"/>
      <c r="C338" s="6" t="n"/>
      <c r="D338" s="6" t="n"/>
      <c r="E338" s="6" t="n"/>
      <c r="F338" s="6" t="n"/>
      <c r="G338" s="6" t="n"/>
      <c r="H338" s="6" t="n"/>
      <c r="I338" s="6" t="n"/>
      <c r="J338" s="6">
        <f>IF(E338&lt;&gt;"Car/Van","",SUMIFS($I$8:I338,$E$8:E338,"Car/Van",$A$8:A338,"&gt;="&amp;='Settings &amp; Rates'!$B$3,$A$8:A338,"&lt;="&amp;='Settings &amp; Rates'!$B$4))</f>
        <v/>
      </c>
      <c r="K338" s="6">
        <f>IFERROR(IF(I338=0,"",IF(E338="Car/Van",  (MIN(MAX(='Settings &amp; Rates'!$B$13-SUMIFS($I$8:I337,$E$8:E337,"Car/Van",$A$8:A337,"&gt;="&amp;='Settings &amp; Rates'!$B$3,$A$8:A337,"&lt;="&amp;='Settings &amp; Rates'!$B$4)),I338)*='Settings &amp; Rates'!$B$8  +MAX(I338-MAX(0,='Settings &amp; Rates'!$B$13-SUMIFS($I$8:I337,$E$8:E337,"Car/Van",$A$8:A337,"&gt;="&amp;='Settings &amp; Rates'!$B$3,$A$8:A337,"&lt;="&amp;='Settings &amp; Rates'!$B$4)),0)*='Settings &amp; Rates'!$B$9)/I338,IF(E338="Motorcycle",='Settings &amp; Rates'!$B$10,IF(E338="Bicycle",='Settings &amp; Rates'!$B$11,"")))),"")</f>
        <v/>
      </c>
      <c r="L338" s="6">
        <f>IF(E338="Car/Van",='Settings &amp; Rates'!$B$12*F338,0)</f>
        <v/>
      </c>
      <c r="M338" s="7">
        <f>IFERROR(IF(I338=0,"",IF(E338="Car/Van",  MIN(MAX(='Settings &amp; Rates'!$B$13-SUMIFS($I$8:I337,$E$8:E337,"Car/Van",$A$8:A337,"&gt;="&amp;='Settings &amp; Rates'!$B$3,$A$8:A337,"&lt;="&amp;='Settings &amp; Rates'!$B$4)),I338)*='Settings &amp; Rates'!$B$8 +MAX(I338-MAX(0,='Settings &amp; Rates'!$B$13-SUMIFS($I$8:I337,$E$8:E337,"Car/Van",$A$8:A337,"&gt;="&amp;='Settings &amp; Rates'!$B$3,$A$8:A337,"&lt;="&amp;='Settings &amp; Rates'!$B$4)),0)*='Settings &amp; Rates'!$B$9 +I338*F338*='Settings &amp; Rates'!$B$12,IF(E338="Motorcycle",I338*='Settings &amp; Rates'!$B$10,IF(E338="Bicycle",I338*='Settings &amp; Rates'!$B$11,0)))),"")</f>
        <v/>
      </c>
      <c r="N338" s="6" t="n"/>
    </row>
    <row r="339">
      <c r="A339" s="5" t="n"/>
      <c r="B339" s="6" t="n"/>
      <c r="C339" s="6" t="n"/>
      <c r="D339" s="6" t="n"/>
      <c r="E339" s="6" t="n"/>
      <c r="F339" s="6" t="n"/>
      <c r="G339" s="6" t="n"/>
      <c r="H339" s="6" t="n"/>
      <c r="I339" s="6" t="n"/>
      <c r="J339" s="6">
        <f>IF(E339&lt;&gt;"Car/Van","",SUMIFS($I$8:I339,$E$8:E339,"Car/Van",$A$8:A339,"&gt;="&amp;='Settings &amp; Rates'!$B$3,$A$8:A339,"&lt;="&amp;='Settings &amp; Rates'!$B$4))</f>
        <v/>
      </c>
      <c r="K339" s="6">
        <f>IFERROR(IF(I339=0,"",IF(E339="Car/Van",  (MIN(MAX(='Settings &amp; Rates'!$B$13-SUMIFS($I$8:I338,$E$8:E338,"Car/Van",$A$8:A338,"&gt;="&amp;='Settings &amp; Rates'!$B$3,$A$8:A338,"&lt;="&amp;='Settings &amp; Rates'!$B$4)),I339)*='Settings &amp; Rates'!$B$8  +MAX(I339-MAX(0,='Settings &amp; Rates'!$B$13-SUMIFS($I$8:I338,$E$8:E338,"Car/Van",$A$8:A338,"&gt;="&amp;='Settings &amp; Rates'!$B$3,$A$8:A338,"&lt;="&amp;='Settings &amp; Rates'!$B$4)),0)*='Settings &amp; Rates'!$B$9)/I339,IF(E339="Motorcycle",='Settings &amp; Rates'!$B$10,IF(E339="Bicycle",='Settings &amp; Rates'!$B$11,"")))),"")</f>
        <v/>
      </c>
      <c r="L339" s="6">
        <f>IF(E339="Car/Van",='Settings &amp; Rates'!$B$12*F339,0)</f>
        <v/>
      </c>
      <c r="M339" s="7">
        <f>IFERROR(IF(I339=0,"",IF(E339="Car/Van",  MIN(MAX(='Settings &amp; Rates'!$B$13-SUMIFS($I$8:I338,$E$8:E338,"Car/Van",$A$8:A338,"&gt;="&amp;='Settings &amp; Rates'!$B$3,$A$8:A338,"&lt;="&amp;='Settings &amp; Rates'!$B$4)),I339)*='Settings &amp; Rates'!$B$8 +MAX(I339-MAX(0,='Settings &amp; Rates'!$B$13-SUMIFS($I$8:I338,$E$8:E338,"Car/Van",$A$8:A338,"&gt;="&amp;='Settings &amp; Rates'!$B$3,$A$8:A338,"&lt;="&amp;='Settings &amp; Rates'!$B$4)),0)*='Settings &amp; Rates'!$B$9 +I339*F339*='Settings &amp; Rates'!$B$12,IF(E339="Motorcycle",I339*='Settings &amp; Rates'!$B$10,IF(E339="Bicycle",I339*='Settings &amp; Rates'!$B$11,0)))),"")</f>
        <v/>
      </c>
      <c r="N339" s="6" t="n"/>
    </row>
    <row r="340">
      <c r="A340" s="5" t="n"/>
      <c r="B340" s="6" t="n"/>
      <c r="C340" s="6" t="n"/>
      <c r="D340" s="6" t="n"/>
      <c r="E340" s="6" t="n"/>
      <c r="F340" s="6" t="n"/>
      <c r="G340" s="6" t="n"/>
      <c r="H340" s="6" t="n"/>
      <c r="I340" s="6" t="n"/>
      <c r="J340" s="6">
        <f>IF(E340&lt;&gt;"Car/Van","",SUMIFS($I$8:I340,$E$8:E340,"Car/Van",$A$8:A340,"&gt;="&amp;='Settings &amp; Rates'!$B$3,$A$8:A340,"&lt;="&amp;='Settings &amp; Rates'!$B$4))</f>
        <v/>
      </c>
      <c r="K340" s="6">
        <f>IFERROR(IF(I340=0,"",IF(E340="Car/Van",  (MIN(MAX(='Settings &amp; Rates'!$B$13-SUMIFS($I$8:I339,$E$8:E339,"Car/Van",$A$8:A339,"&gt;="&amp;='Settings &amp; Rates'!$B$3,$A$8:A339,"&lt;="&amp;='Settings &amp; Rates'!$B$4)),I340)*='Settings &amp; Rates'!$B$8  +MAX(I340-MAX(0,='Settings &amp; Rates'!$B$13-SUMIFS($I$8:I339,$E$8:E339,"Car/Van",$A$8:A339,"&gt;="&amp;='Settings &amp; Rates'!$B$3,$A$8:A339,"&lt;="&amp;='Settings &amp; Rates'!$B$4)),0)*='Settings &amp; Rates'!$B$9)/I340,IF(E340="Motorcycle",='Settings &amp; Rates'!$B$10,IF(E340="Bicycle",='Settings &amp; Rates'!$B$11,"")))),"")</f>
        <v/>
      </c>
      <c r="L340" s="6">
        <f>IF(E340="Car/Van",='Settings &amp; Rates'!$B$12*F340,0)</f>
        <v/>
      </c>
      <c r="M340" s="7">
        <f>IFERROR(IF(I340=0,"",IF(E340="Car/Van",  MIN(MAX(='Settings &amp; Rates'!$B$13-SUMIFS($I$8:I339,$E$8:E339,"Car/Van",$A$8:A339,"&gt;="&amp;='Settings &amp; Rates'!$B$3,$A$8:A339,"&lt;="&amp;='Settings &amp; Rates'!$B$4)),I340)*='Settings &amp; Rates'!$B$8 +MAX(I340-MAX(0,='Settings &amp; Rates'!$B$13-SUMIFS($I$8:I339,$E$8:E339,"Car/Van",$A$8:A339,"&gt;="&amp;='Settings &amp; Rates'!$B$3,$A$8:A339,"&lt;="&amp;='Settings &amp; Rates'!$B$4)),0)*='Settings &amp; Rates'!$B$9 +I340*F340*='Settings &amp; Rates'!$B$12,IF(E340="Motorcycle",I340*='Settings &amp; Rates'!$B$10,IF(E340="Bicycle",I340*='Settings &amp; Rates'!$B$11,0)))),"")</f>
        <v/>
      </c>
      <c r="N340" s="6" t="n"/>
    </row>
    <row r="341">
      <c r="A341" s="5" t="n"/>
      <c r="B341" s="6" t="n"/>
      <c r="C341" s="6" t="n"/>
      <c r="D341" s="6" t="n"/>
      <c r="E341" s="6" t="n"/>
      <c r="F341" s="6" t="n"/>
      <c r="G341" s="6" t="n"/>
      <c r="H341" s="6" t="n"/>
      <c r="I341" s="6" t="n"/>
      <c r="J341" s="6">
        <f>IF(E341&lt;&gt;"Car/Van","",SUMIFS($I$8:I341,$E$8:E341,"Car/Van",$A$8:A341,"&gt;="&amp;='Settings &amp; Rates'!$B$3,$A$8:A341,"&lt;="&amp;='Settings &amp; Rates'!$B$4))</f>
        <v/>
      </c>
      <c r="K341" s="6">
        <f>IFERROR(IF(I341=0,"",IF(E341="Car/Van",  (MIN(MAX(='Settings &amp; Rates'!$B$13-SUMIFS($I$8:I340,$E$8:E340,"Car/Van",$A$8:A340,"&gt;="&amp;='Settings &amp; Rates'!$B$3,$A$8:A340,"&lt;="&amp;='Settings &amp; Rates'!$B$4)),I341)*='Settings &amp; Rates'!$B$8  +MAX(I341-MAX(0,='Settings &amp; Rates'!$B$13-SUMIFS($I$8:I340,$E$8:E340,"Car/Van",$A$8:A340,"&gt;="&amp;='Settings &amp; Rates'!$B$3,$A$8:A340,"&lt;="&amp;='Settings &amp; Rates'!$B$4)),0)*='Settings &amp; Rates'!$B$9)/I341,IF(E341="Motorcycle",='Settings &amp; Rates'!$B$10,IF(E341="Bicycle",='Settings &amp; Rates'!$B$11,"")))),"")</f>
        <v/>
      </c>
      <c r="L341" s="6">
        <f>IF(E341="Car/Van",='Settings &amp; Rates'!$B$12*F341,0)</f>
        <v/>
      </c>
      <c r="M341" s="7">
        <f>IFERROR(IF(I341=0,"",IF(E341="Car/Van",  MIN(MAX(='Settings &amp; Rates'!$B$13-SUMIFS($I$8:I340,$E$8:E340,"Car/Van",$A$8:A340,"&gt;="&amp;='Settings &amp; Rates'!$B$3,$A$8:A340,"&lt;="&amp;='Settings &amp; Rates'!$B$4)),I341)*='Settings &amp; Rates'!$B$8 +MAX(I341-MAX(0,='Settings &amp; Rates'!$B$13-SUMIFS($I$8:I340,$E$8:E340,"Car/Van",$A$8:A340,"&gt;="&amp;='Settings &amp; Rates'!$B$3,$A$8:A340,"&lt;="&amp;='Settings &amp; Rates'!$B$4)),0)*='Settings &amp; Rates'!$B$9 +I341*F341*='Settings &amp; Rates'!$B$12,IF(E341="Motorcycle",I341*='Settings &amp; Rates'!$B$10,IF(E341="Bicycle",I341*='Settings &amp; Rates'!$B$11,0)))),"")</f>
        <v/>
      </c>
      <c r="N341" s="6" t="n"/>
    </row>
    <row r="342">
      <c r="A342" s="5" t="n"/>
      <c r="B342" s="6" t="n"/>
      <c r="C342" s="6" t="n"/>
      <c r="D342" s="6" t="n"/>
      <c r="E342" s="6" t="n"/>
      <c r="F342" s="6" t="n"/>
      <c r="G342" s="6" t="n"/>
      <c r="H342" s="6" t="n"/>
      <c r="I342" s="6" t="n"/>
      <c r="J342" s="6">
        <f>IF(E342&lt;&gt;"Car/Van","",SUMIFS($I$8:I342,$E$8:E342,"Car/Van",$A$8:A342,"&gt;="&amp;='Settings &amp; Rates'!$B$3,$A$8:A342,"&lt;="&amp;='Settings &amp; Rates'!$B$4))</f>
        <v/>
      </c>
      <c r="K342" s="6">
        <f>IFERROR(IF(I342=0,"",IF(E342="Car/Van",  (MIN(MAX(='Settings &amp; Rates'!$B$13-SUMIFS($I$8:I341,$E$8:E341,"Car/Van",$A$8:A341,"&gt;="&amp;='Settings &amp; Rates'!$B$3,$A$8:A341,"&lt;="&amp;='Settings &amp; Rates'!$B$4)),I342)*='Settings &amp; Rates'!$B$8  +MAX(I342-MAX(0,='Settings &amp; Rates'!$B$13-SUMIFS($I$8:I341,$E$8:E341,"Car/Van",$A$8:A341,"&gt;="&amp;='Settings &amp; Rates'!$B$3,$A$8:A341,"&lt;="&amp;='Settings &amp; Rates'!$B$4)),0)*='Settings &amp; Rates'!$B$9)/I342,IF(E342="Motorcycle",='Settings &amp; Rates'!$B$10,IF(E342="Bicycle",='Settings &amp; Rates'!$B$11,"")))),"")</f>
        <v/>
      </c>
      <c r="L342" s="6">
        <f>IF(E342="Car/Van",='Settings &amp; Rates'!$B$12*F342,0)</f>
        <v/>
      </c>
      <c r="M342" s="7">
        <f>IFERROR(IF(I342=0,"",IF(E342="Car/Van",  MIN(MAX(='Settings &amp; Rates'!$B$13-SUMIFS($I$8:I341,$E$8:E341,"Car/Van",$A$8:A341,"&gt;="&amp;='Settings &amp; Rates'!$B$3,$A$8:A341,"&lt;="&amp;='Settings &amp; Rates'!$B$4)),I342)*='Settings &amp; Rates'!$B$8 +MAX(I342-MAX(0,='Settings &amp; Rates'!$B$13-SUMIFS($I$8:I341,$E$8:E341,"Car/Van",$A$8:A341,"&gt;="&amp;='Settings &amp; Rates'!$B$3,$A$8:A341,"&lt;="&amp;='Settings &amp; Rates'!$B$4)),0)*='Settings &amp; Rates'!$B$9 +I342*F342*='Settings &amp; Rates'!$B$12,IF(E342="Motorcycle",I342*='Settings &amp; Rates'!$B$10,IF(E342="Bicycle",I342*='Settings &amp; Rates'!$B$11,0)))),"")</f>
        <v/>
      </c>
      <c r="N342" s="6" t="n"/>
    </row>
    <row r="343">
      <c r="A343" s="5" t="n"/>
      <c r="B343" s="6" t="n"/>
      <c r="C343" s="6" t="n"/>
      <c r="D343" s="6" t="n"/>
      <c r="E343" s="6" t="n"/>
      <c r="F343" s="6" t="n"/>
      <c r="G343" s="6" t="n"/>
      <c r="H343" s="6" t="n"/>
      <c r="I343" s="6" t="n"/>
      <c r="J343" s="6">
        <f>IF(E343&lt;&gt;"Car/Van","",SUMIFS($I$8:I343,$E$8:E343,"Car/Van",$A$8:A343,"&gt;="&amp;='Settings &amp; Rates'!$B$3,$A$8:A343,"&lt;="&amp;='Settings &amp; Rates'!$B$4))</f>
        <v/>
      </c>
      <c r="K343" s="6">
        <f>IFERROR(IF(I343=0,"",IF(E343="Car/Van",  (MIN(MAX(='Settings &amp; Rates'!$B$13-SUMIFS($I$8:I342,$E$8:E342,"Car/Van",$A$8:A342,"&gt;="&amp;='Settings &amp; Rates'!$B$3,$A$8:A342,"&lt;="&amp;='Settings &amp; Rates'!$B$4)),I343)*='Settings &amp; Rates'!$B$8  +MAX(I343-MAX(0,='Settings &amp; Rates'!$B$13-SUMIFS($I$8:I342,$E$8:E342,"Car/Van",$A$8:A342,"&gt;="&amp;='Settings &amp; Rates'!$B$3,$A$8:A342,"&lt;="&amp;='Settings &amp; Rates'!$B$4)),0)*='Settings &amp; Rates'!$B$9)/I343,IF(E343="Motorcycle",='Settings &amp; Rates'!$B$10,IF(E343="Bicycle",='Settings &amp; Rates'!$B$11,"")))),"")</f>
        <v/>
      </c>
      <c r="L343" s="6">
        <f>IF(E343="Car/Van",='Settings &amp; Rates'!$B$12*F343,0)</f>
        <v/>
      </c>
      <c r="M343" s="7">
        <f>IFERROR(IF(I343=0,"",IF(E343="Car/Van",  MIN(MAX(='Settings &amp; Rates'!$B$13-SUMIFS($I$8:I342,$E$8:E342,"Car/Van",$A$8:A342,"&gt;="&amp;='Settings &amp; Rates'!$B$3,$A$8:A342,"&lt;="&amp;='Settings &amp; Rates'!$B$4)),I343)*='Settings &amp; Rates'!$B$8 +MAX(I343-MAX(0,='Settings &amp; Rates'!$B$13-SUMIFS($I$8:I342,$E$8:E342,"Car/Van",$A$8:A342,"&gt;="&amp;='Settings &amp; Rates'!$B$3,$A$8:A342,"&lt;="&amp;='Settings &amp; Rates'!$B$4)),0)*='Settings &amp; Rates'!$B$9 +I343*F343*='Settings &amp; Rates'!$B$12,IF(E343="Motorcycle",I343*='Settings &amp; Rates'!$B$10,IF(E343="Bicycle",I343*='Settings &amp; Rates'!$B$11,0)))),"")</f>
        <v/>
      </c>
      <c r="N343" s="6" t="n"/>
    </row>
    <row r="344">
      <c r="A344" s="5" t="n"/>
      <c r="B344" s="6" t="n"/>
      <c r="C344" s="6" t="n"/>
      <c r="D344" s="6" t="n"/>
      <c r="E344" s="6" t="n"/>
      <c r="F344" s="6" t="n"/>
      <c r="G344" s="6" t="n"/>
      <c r="H344" s="6" t="n"/>
      <c r="I344" s="6" t="n"/>
      <c r="J344" s="6">
        <f>IF(E344&lt;&gt;"Car/Van","",SUMIFS($I$8:I344,$E$8:E344,"Car/Van",$A$8:A344,"&gt;="&amp;='Settings &amp; Rates'!$B$3,$A$8:A344,"&lt;="&amp;='Settings &amp; Rates'!$B$4))</f>
        <v/>
      </c>
      <c r="K344" s="6">
        <f>IFERROR(IF(I344=0,"",IF(E344="Car/Van",  (MIN(MAX(='Settings &amp; Rates'!$B$13-SUMIFS($I$8:I343,$E$8:E343,"Car/Van",$A$8:A343,"&gt;="&amp;='Settings &amp; Rates'!$B$3,$A$8:A343,"&lt;="&amp;='Settings &amp; Rates'!$B$4)),I344)*='Settings &amp; Rates'!$B$8  +MAX(I344-MAX(0,='Settings &amp; Rates'!$B$13-SUMIFS($I$8:I343,$E$8:E343,"Car/Van",$A$8:A343,"&gt;="&amp;='Settings &amp; Rates'!$B$3,$A$8:A343,"&lt;="&amp;='Settings &amp; Rates'!$B$4)),0)*='Settings &amp; Rates'!$B$9)/I344,IF(E344="Motorcycle",='Settings &amp; Rates'!$B$10,IF(E344="Bicycle",='Settings &amp; Rates'!$B$11,"")))),"")</f>
        <v/>
      </c>
      <c r="L344" s="6">
        <f>IF(E344="Car/Van",='Settings &amp; Rates'!$B$12*F344,0)</f>
        <v/>
      </c>
      <c r="M344" s="7">
        <f>IFERROR(IF(I344=0,"",IF(E344="Car/Van",  MIN(MAX(='Settings &amp; Rates'!$B$13-SUMIFS($I$8:I343,$E$8:E343,"Car/Van",$A$8:A343,"&gt;="&amp;='Settings &amp; Rates'!$B$3,$A$8:A343,"&lt;="&amp;='Settings &amp; Rates'!$B$4)),I344)*='Settings &amp; Rates'!$B$8 +MAX(I344-MAX(0,='Settings &amp; Rates'!$B$13-SUMIFS($I$8:I343,$E$8:E343,"Car/Van",$A$8:A343,"&gt;="&amp;='Settings &amp; Rates'!$B$3,$A$8:A343,"&lt;="&amp;='Settings &amp; Rates'!$B$4)),0)*='Settings &amp; Rates'!$B$9 +I344*F344*='Settings &amp; Rates'!$B$12,IF(E344="Motorcycle",I344*='Settings &amp; Rates'!$B$10,IF(E344="Bicycle",I344*='Settings &amp; Rates'!$B$11,0)))),"")</f>
        <v/>
      </c>
      <c r="N344" s="6" t="n"/>
    </row>
    <row r="345">
      <c r="A345" s="5" t="n"/>
      <c r="B345" s="6" t="n"/>
      <c r="C345" s="6" t="n"/>
      <c r="D345" s="6" t="n"/>
      <c r="E345" s="6" t="n"/>
      <c r="F345" s="6" t="n"/>
      <c r="G345" s="6" t="n"/>
      <c r="H345" s="6" t="n"/>
      <c r="I345" s="6" t="n"/>
      <c r="J345" s="6">
        <f>IF(E345&lt;&gt;"Car/Van","",SUMIFS($I$8:I345,$E$8:E345,"Car/Van",$A$8:A345,"&gt;="&amp;='Settings &amp; Rates'!$B$3,$A$8:A345,"&lt;="&amp;='Settings &amp; Rates'!$B$4))</f>
        <v/>
      </c>
      <c r="K345" s="6">
        <f>IFERROR(IF(I345=0,"",IF(E345="Car/Van",  (MIN(MAX(='Settings &amp; Rates'!$B$13-SUMIFS($I$8:I344,$E$8:E344,"Car/Van",$A$8:A344,"&gt;="&amp;='Settings &amp; Rates'!$B$3,$A$8:A344,"&lt;="&amp;='Settings &amp; Rates'!$B$4)),I345)*='Settings &amp; Rates'!$B$8  +MAX(I345-MAX(0,='Settings &amp; Rates'!$B$13-SUMIFS($I$8:I344,$E$8:E344,"Car/Van",$A$8:A344,"&gt;="&amp;='Settings &amp; Rates'!$B$3,$A$8:A344,"&lt;="&amp;='Settings &amp; Rates'!$B$4)),0)*='Settings &amp; Rates'!$B$9)/I345,IF(E345="Motorcycle",='Settings &amp; Rates'!$B$10,IF(E345="Bicycle",='Settings &amp; Rates'!$B$11,"")))),"")</f>
        <v/>
      </c>
      <c r="L345" s="6">
        <f>IF(E345="Car/Van",='Settings &amp; Rates'!$B$12*F345,0)</f>
        <v/>
      </c>
      <c r="M345" s="7">
        <f>IFERROR(IF(I345=0,"",IF(E345="Car/Van",  MIN(MAX(='Settings &amp; Rates'!$B$13-SUMIFS($I$8:I344,$E$8:E344,"Car/Van",$A$8:A344,"&gt;="&amp;='Settings &amp; Rates'!$B$3,$A$8:A344,"&lt;="&amp;='Settings &amp; Rates'!$B$4)),I345)*='Settings &amp; Rates'!$B$8 +MAX(I345-MAX(0,='Settings &amp; Rates'!$B$13-SUMIFS($I$8:I344,$E$8:E344,"Car/Van",$A$8:A344,"&gt;="&amp;='Settings &amp; Rates'!$B$3,$A$8:A344,"&lt;="&amp;='Settings &amp; Rates'!$B$4)),0)*='Settings &amp; Rates'!$B$9 +I345*F345*='Settings &amp; Rates'!$B$12,IF(E345="Motorcycle",I345*='Settings &amp; Rates'!$B$10,IF(E345="Bicycle",I345*='Settings &amp; Rates'!$B$11,0)))),"")</f>
        <v/>
      </c>
      <c r="N345" s="6" t="n"/>
    </row>
    <row r="346">
      <c r="A346" s="5" t="n"/>
      <c r="B346" s="6" t="n"/>
      <c r="C346" s="6" t="n"/>
      <c r="D346" s="6" t="n"/>
      <c r="E346" s="6" t="n"/>
      <c r="F346" s="6" t="n"/>
      <c r="G346" s="6" t="n"/>
      <c r="H346" s="6" t="n"/>
      <c r="I346" s="6" t="n"/>
      <c r="J346" s="6">
        <f>IF(E346&lt;&gt;"Car/Van","",SUMIFS($I$8:I346,$E$8:E346,"Car/Van",$A$8:A346,"&gt;="&amp;='Settings &amp; Rates'!$B$3,$A$8:A346,"&lt;="&amp;='Settings &amp; Rates'!$B$4))</f>
        <v/>
      </c>
      <c r="K346" s="6">
        <f>IFERROR(IF(I346=0,"",IF(E346="Car/Van",  (MIN(MAX(='Settings &amp; Rates'!$B$13-SUMIFS($I$8:I345,$E$8:E345,"Car/Van",$A$8:A345,"&gt;="&amp;='Settings &amp; Rates'!$B$3,$A$8:A345,"&lt;="&amp;='Settings &amp; Rates'!$B$4)),I346)*='Settings &amp; Rates'!$B$8  +MAX(I346-MAX(0,='Settings &amp; Rates'!$B$13-SUMIFS($I$8:I345,$E$8:E345,"Car/Van",$A$8:A345,"&gt;="&amp;='Settings &amp; Rates'!$B$3,$A$8:A345,"&lt;="&amp;='Settings &amp; Rates'!$B$4)),0)*='Settings &amp; Rates'!$B$9)/I346,IF(E346="Motorcycle",='Settings &amp; Rates'!$B$10,IF(E346="Bicycle",='Settings &amp; Rates'!$B$11,"")))),"")</f>
        <v/>
      </c>
      <c r="L346" s="6">
        <f>IF(E346="Car/Van",='Settings &amp; Rates'!$B$12*F346,0)</f>
        <v/>
      </c>
      <c r="M346" s="7">
        <f>IFERROR(IF(I346=0,"",IF(E346="Car/Van",  MIN(MAX(='Settings &amp; Rates'!$B$13-SUMIFS($I$8:I345,$E$8:E345,"Car/Van",$A$8:A345,"&gt;="&amp;='Settings &amp; Rates'!$B$3,$A$8:A345,"&lt;="&amp;='Settings &amp; Rates'!$B$4)),I346)*='Settings &amp; Rates'!$B$8 +MAX(I346-MAX(0,='Settings &amp; Rates'!$B$13-SUMIFS($I$8:I345,$E$8:E345,"Car/Van",$A$8:A345,"&gt;="&amp;='Settings &amp; Rates'!$B$3,$A$8:A345,"&lt;="&amp;='Settings &amp; Rates'!$B$4)),0)*='Settings &amp; Rates'!$B$9 +I346*F346*='Settings &amp; Rates'!$B$12,IF(E346="Motorcycle",I346*='Settings &amp; Rates'!$B$10,IF(E346="Bicycle",I346*='Settings &amp; Rates'!$B$11,0)))),"")</f>
        <v/>
      </c>
      <c r="N346" s="6" t="n"/>
    </row>
    <row r="347">
      <c r="A347" s="5" t="n"/>
      <c r="B347" s="6" t="n"/>
      <c r="C347" s="6" t="n"/>
      <c r="D347" s="6" t="n"/>
      <c r="E347" s="6" t="n"/>
      <c r="F347" s="6" t="n"/>
      <c r="G347" s="6" t="n"/>
      <c r="H347" s="6" t="n"/>
      <c r="I347" s="6" t="n"/>
      <c r="J347" s="6">
        <f>IF(E347&lt;&gt;"Car/Van","",SUMIFS($I$8:I347,$E$8:E347,"Car/Van",$A$8:A347,"&gt;="&amp;='Settings &amp; Rates'!$B$3,$A$8:A347,"&lt;="&amp;='Settings &amp; Rates'!$B$4))</f>
        <v/>
      </c>
      <c r="K347" s="6">
        <f>IFERROR(IF(I347=0,"",IF(E347="Car/Van",  (MIN(MAX(='Settings &amp; Rates'!$B$13-SUMIFS($I$8:I346,$E$8:E346,"Car/Van",$A$8:A346,"&gt;="&amp;='Settings &amp; Rates'!$B$3,$A$8:A346,"&lt;="&amp;='Settings &amp; Rates'!$B$4)),I347)*='Settings &amp; Rates'!$B$8  +MAX(I347-MAX(0,='Settings &amp; Rates'!$B$13-SUMIFS($I$8:I346,$E$8:E346,"Car/Van",$A$8:A346,"&gt;="&amp;='Settings &amp; Rates'!$B$3,$A$8:A346,"&lt;="&amp;='Settings &amp; Rates'!$B$4)),0)*='Settings &amp; Rates'!$B$9)/I347,IF(E347="Motorcycle",='Settings &amp; Rates'!$B$10,IF(E347="Bicycle",='Settings &amp; Rates'!$B$11,"")))),"")</f>
        <v/>
      </c>
      <c r="L347" s="6">
        <f>IF(E347="Car/Van",='Settings &amp; Rates'!$B$12*F347,0)</f>
        <v/>
      </c>
      <c r="M347" s="7">
        <f>IFERROR(IF(I347=0,"",IF(E347="Car/Van",  MIN(MAX(='Settings &amp; Rates'!$B$13-SUMIFS($I$8:I346,$E$8:E346,"Car/Van",$A$8:A346,"&gt;="&amp;='Settings &amp; Rates'!$B$3,$A$8:A346,"&lt;="&amp;='Settings &amp; Rates'!$B$4)),I347)*='Settings &amp; Rates'!$B$8 +MAX(I347-MAX(0,='Settings &amp; Rates'!$B$13-SUMIFS($I$8:I346,$E$8:E346,"Car/Van",$A$8:A346,"&gt;="&amp;='Settings &amp; Rates'!$B$3,$A$8:A346,"&lt;="&amp;='Settings &amp; Rates'!$B$4)),0)*='Settings &amp; Rates'!$B$9 +I347*F347*='Settings &amp; Rates'!$B$12,IF(E347="Motorcycle",I347*='Settings &amp; Rates'!$B$10,IF(E347="Bicycle",I347*='Settings &amp; Rates'!$B$11,0)))),"")</f>
        <v/>
      </c>
      <c r="N347" s="6" t="n"/>
    </row>
    <row r="348">
      <c r="A348" s="5" t="n"/>
      <c r="B348" s="6" t="n"/>
      <c r="C348" s="6" t="n"/>
      <c r="D348" s="6" t="n"/>
      <c r="E348" s="6" t="n"/>
      <c r="F348" s="6" t="n"/>
      <c r="G348" s="6" t="n"/>
      <c r="H348" s="6" t="n"/>
      <c r="I348" s="6" t="n"/>
      <c r="J348" s="6">
        <f>IF(E348&lt;&gt;"Car/Van","",SUMIFS($I$8:I348,$E$8:E348,"Car/Van",$A$8:A348,"&gt;="&amp;='Settings &amp; Rates'!$B$3,$A$8:A348,"&lt;="&amp;='Settings &amp; Rates'!$B$4))</f>
        <v/>
      </c>
      <c r="K348" s="6">
        <f>IFERROR(IF(I348=0,"",IF(E348="Car/Van",  (MIN(MAX(='Settings &amp; Rates'!$B$13-SUMIFS($I$8:I347,$E$8:E347,"Car/Van",$A$8:A347,"&gt;="&amp;='Settings &amp; Rates'!$B$3,$A$8:A347,"&lt;="&amp;='Settings &amp; Rates'!$B$4)),I348)*='Settings &amp; Rates'!$B$8  +MAX(I348-MAX(0,='Settings &amp; Rates'!$B$13-SUMIFS($I$8:I347,$E$8:E347,"Car/Van",$A$8:A347,"&gt;="&amp;='Settings &amp; Rates'!$B$3,$A$8:A347,"&lt;="&amp;='Settings &amp; Rates'!$B$4)),0)*='Settings &amp; Rates'!$B$9)/I348,IF(E348="Motorcycle",='Settings &amp; Rates'!$B$10,IF(E348="Bicycle",='Settings &amp; Rates'!$B$11,"")))),"")</f>
        <v/>
      </c>
      <c r="L348" s="6">
        <f>IF(E348="Car/Van",='Settings &amp; Rates'!$B$12*F348,0)</f>
        <v/>
      </c>
      <c r="M348" s="7">
        <f>IFERROR(IF(I348=0,"",IF(E348="Car/Van",  MIN(MAX(='Settings &amp; Rates'!$B$13-SUMIFS($I$8:I347,$E$8:E347,"Car/Van",$A$8:A347,"&gt;="&amp;='Settings &amp; Rates'!$B$3,$A$8:A347,"&lt;="&amp;='Settings &amp; Rates'!$B$4)),I348)*='Settings &amp; Rates'!$B$8 +MAX(I348-MAX(0,='Settings &amp; Rates'!$B$13-SUMIFS($I$8:I347,$E$8:E347,"Car/Van",$A$8:A347,"&gt;="&amp;='Settings &amp; Rates'!$B$3,$A$8:A347,"&lt;="&amp;='Settings &amp; Rates'!$B$4)),0)*='Settings &amp; Rates'!$B$9 +I348*F348*='Settings &amp; Rates'!$B$12,IF(E348="Motorcycle",I348*='Settings &amp; Rates'!$B$10,IF(E348="Bicycle",I348*='Settings &amp; Rates'!$B$11,0)))),"")</f>
        <v/>
      </c>
      <c r="N348" s="6" t="n"/>
    </row>
    <row r="349">
      <c r="A349" s="5" t="n"/>
      <c r="B349" s="6" t="n"/>
      <c r="C349" s="6" t="n"/>
      <c r="D349" s="6" t="n"/>
      <c r="E349" s="6" t="n"/>
      <c r="F349" s="6" t="n"/>
      <c r="G349" s="6" t="n"/>
      <c r="H349" s="6" t="n"/>
      <c r="I349" s="6" t="n"/>
      <c r="J349" s="6">
        <f>IF(E349&lt;&gt;"Car/Van","",SUMIFS($I$8:I349,$E$8:E349,"Car/Van",$A$8:A349,"&gt;="&amp;='Settings &amp; Rates'!$B$3,$A$8:A349,"&lt;="&amp;='Settings &amp; Rates'!$B$4))</f>
        <v/>
      </c>
      <c r="K349" s="6">
        <f>IFERROR(IF(I349=0,"",IF(E349="Car/Van",  (MIN(MAX(='Settings &amp; Rates'!$B$13-SUMIFS($I$8:I348,$E$8:E348,"Car/Van",$A$8:A348,"&gt;="&amp;='Settings &amp; Rates'!$B$3,$A$8:A348,"&lt;="&amp;='Settings &amp; Rates'!$B$4)),I349)*='Settings &amp; Rates'!$B$8  +MAX(I349-MAX(0,='Settings &amp; Rates'!$B$13-SUMIFS($I$8:I348,$E$8:E348,"Car/Van",$A$8:A348,"&gt;="&amp;='Settings &amp; Rates'!$B$3,$A$8:A348,"&lt;="&amp;='Settings &amp; Rates'!$B$4)),0)*='Settings &amp; Rates'!$B$9)/I349,IF(E349="Motorcycle",='Settings &amp; Rates'!$B$10,IF(E349="Bicycle",='Settings &amp; Rates'!$B$11,"")))),"")</f>
        <v/>
      </c>
      <c r="L349" s="6">
        <f>IF(E349="Car/Van",='Settings &amp; Rates'!$B$12*F349,0)</f>
        <v/>
      </c>
      <c r="M349" s="7">
        <f>IFERROR(IF(I349=0,"",IF(E349="Car/Van",  MIN(MAX(='Settings &amp; Rates'!$B$13-SUMIFS($I$8:I348,$E$8:E348,"Car/Van",$A$8:A348,"&gt;="&amp;='Settings &amp; Rates'!$B$3,$A$8:A348,"&lt;="&amp;='Settings &amp; Rates'!$B$4)),I349)*='Settings &amp; Rates'!$B$8 +MAX(I349-MAX(0,='Settings &amp; Rates'!$B$13-SUMIFS($I$8:I348,$E$8:E348,"Car/Van",$A$8:A348,"&gt;="&amp;='Settings &amp; Rates'!$B$3,$A$8:A348,"&lt;="&amp;='Settings &amp; Rates'!$B$4)),0)*='Settings &amp; Rates'!$B$9 +I349*F349*='Settings &amp; Rates'!$B$12,IF(E349="Motorcycle",I349*='Settings &amp; Rates'!$B$10,IF(E349="Bicycle",I349*='Settings &amp; Rates'!$B$11,0)))),"")</f>
        <v/>
      </c>
      <c r="N349" s="6" t="n"/>
    </row>
    <row r="350">
      <c r="A350" s="5" t="n"/>
      <c r="B350" s="6" t="n"/>
      <c r="C350" s="6" t="n"/>
      <c r="D350" s="6" t="n"/>
      <c r="E350" s="6" t="n"/>
      <c r="F350" s="6" t="n"/>
      <c r="G350" s="6" t="n"/>
      <c r="H350" s="6" t="n"/>
      <c r="I350" s="6" t="n"/>
      <c r="J350" s="6">
        <f>IF(E350&lt;&gt;"Car/Van","",SUMIFS($I$8:I350,$E$8:E350,"Car/Van",$A$8:A350,"&gt;="&amp;='Settings &amp; Rates'!$B$3,$A$8:A350,"&lt;="&amp;='Settings &amp; Rates'!$B$4))</f>
        <v/>
      </c>
      <c r="K350" s="6">
        <f>IFERROR(IF(I350=0,"",IF(E350="Car/Van",  (MIN(MAX(='Settings &amp; Rates'!$B$13-SUMIFS($I$8:I349,$E$8:E349,"Car/Van",$A$8:A349,"&gt;="&amp;='Settings &amp; Rates'!$B$3,$A$8:A349,"&lt;="&amp;='Settings &amp; Rates'!$B$4)),I350)*='Settings &amp; Rates'!$B$8  +MAX(I350-MAX(0,='Settings &amp; Rates'!$B$13-SUMIFS($I$8:I349,$E$8:E349,"Car/Van",$A$8:A349,"&gt;="&amp;='Settings &amp; Rates'!$B$3,$A$8:A349,"&lt;="&amp;='Settings &amp; Rates'!$B$4)),0)*='Settings &amp; Rates'!$B$9)/I350,IF(E350="Motorcycle",='Settings &amp; Rates'!$B$10,IF(E350="Bicycle",='Settings &amp; Rates'!$B$11,"")))),"")</f>
        <v/>
      </c>
      <c r="L350" s="6">
        <f>IF(E350="Car/Van",='Settings &amp; Rates'!$B$12*F350,0)</f>
        <v/>
      </c>
      <c r="M350" s="7">
        <f>IFERROR(IF(I350=0,"",IF(E350="Car/Van",  MIN(MAX(='Settings &amp; Rates'!$B$13-SUMIFS($I$8:I349,$E$8:E349,"Car/Van",$A$8:A349,"&gt;="&amp;='Settings &amp; Rates'!$B$3,$A$8:A349,"&lt;="&amp;='Settings &amp; Rates'!$B$4)),I350)*='Settings &amp; Rates'!$B$8 +MAX(I350-MAX(0,='Settings &amp; Rates'!$B$13-SUMIFS($I$8:I349,$E$8:E349,"Car/Van",$A$8:A349,"&gt;="&amp;='Settings &amp; Rates'!$B$3,$A$8:A349,"&lt;="&amp;='Settings &amp; Rates'!$B$4)),0)*='Settings &amp; Rates'!$B$9 +I350*F350*='Settings &amp; Rates'!$B$12,IF(E350="Motorcycle",I350*='Settings &amp; Rates'!$B$10,IF(E350="Bicycle",I350*='Settings &amp; Rates'!$B$11,0)))),"")</f>
        <v/>
      </c>
      <c r="N350" s="6" t="n"/>
    </row>
    <row r="351">
      <c r="A351" s="5" t="n"/>
      <c r="B351" s="6" t="n"/>
      <c r="C351" s="6" t="n"/>
      <c r="D351" s="6" t="n"/>
      <c r="E351" s="6" t="n"/>
      <c r="F351" s="6" t="n"/>
      <c r="G351" s="6" t="n"/>
      <c r="H351" s="6" t="n"/>
      <c r="I351" s="6" t="n"/>
      <c r="J351" s="6">
        <f>IF(E351&lt;&gt;"Car/Van","",SUMIFS($I$8:I351,$E$8:E351,"Car/Van",$A$8:A351,"&gt;="&amp;='Settings &amp; Rates'!$B$3,$A$8:A351,"&lt;="&amp;='Settings &amp; Rates'!$B$4))</f>
        <v/>
      </c>
      <c r="K351" s="6">
        <f>IFERROR(IF(I351=0,"",IF(E351="Car/Van",  (MIN(MAX(='Settings &amp; Rates'!$B$13-SUMIFS($I$8:I350,$E$8:E350,"Car/Van",$A$8:A350,"&gt;="&amp;='Settings &amp; Rates'!$B$3,$A$8:A350,"&lt;="&amp;='Settings &amp; Rates'!$B$4)),I351)*='Settings &amp; Rates'!$B$8  +MAX(I351-MAX(0,='Settings &amp; Rates'!$B$13-SUMIFS($I$8:I350,$E$8:E350,"Car/Van",$A$8:A350,"&gt;="&amp;='Settings &amp; Rates'!$B$3,$A$8:A350,"&lt;="&amp;='Settings &amp; Rates'!$B$4)),0)*='Settings &amp; Rates'!$B$9)/I351,IF(E351="Motorcycle",='Settings &amp; Rates'!$B$10,IF(E351="Bicycle",='Settings &amp; Rates'!$B$11,"")))),"")</f>
        <v/>
      </c>
      <c r="L351" s="6">
        <f>IF(E351="Car/Van",='Settings &amp; Rates'!$B$12*F351,0)</f>
        <v/>
      </c>
      <c r="M351" s="7">
        <f>IFERROR(IF(I351=0,"",IF(E351="Car/Van",  MIN(MAX(='Settings &amp; Rates'!$B$13-SUMIFS($I$8:I350,$E$8:E350,"Car/Van",$A$8:A350,"&gt;="&amp;='Settings &amp; Rates'!$B$3,$A$8:A350,"&lt;="&amp;='Settings &amp; Rates'!$B$4)),I351)*='Settings &amp; Rates'!$B$8 +MAX(I351-MAX(0,='Settings &amp; Rates'!$B$13-SUMIFS($I$8:I350,$E$8:E350,"Car/Van",$A$8:A350,"&gt;="&amp;='Settings &amp; Rates'!$B$3,$A$8:A350,"&lt;="&amp;='Settings &amp; Rates'!$B$4)),0)*='Settings &amp; Rates'!$B$9 +I351*F351*='Settings &amp; Rates'!$B$12,IF(E351="Motorcycle",I351*='Settings &amp; Rates'!$B$10,IF(E351="Bicycle",I351*='Settings &amp; Rates'!$B$11,0)))),"")</f>
        <v/>
      </c>
      <c r="N351" s="6" t="n"/>
    </row>
    <row r="352">
      <c r="A352" s="5" t="n"/>
      <c r="B352" s="6" t="n"/>
      <c r="C352" s="6" t="n"/>
      <c r="D352" s="6" t="n"/>
      <c r="E352" s="6" t="n"/>
      <c r="F352" s="6" t="n"/>
      <c r="G352" s="6" t="n"/>
      <c r="H352" s="6" t="n"/>
      <c r="I352" s="6" t="n"/>
      <c r="J352" s="6">
        <f>IF(E352&lt;&gt;"Car/Van","",SUMIFS($I$8:I352,$E$8:E352,"Car/Van",$A$8:A352,"&gt;="&amp;='Settings &amp; Rates'!$B$3,$A$8:A352,"&lt;="&amp;='Settings &amp; Rates'!$B$4))</f>
        <v/>
      </c>
      <c r="K352" s="6">
        <f>IFERROR(IF(I352=0,"",IF(E352="Car/Van",  (MIN(MAX(='Settings &amp; Rates'!$B$13-SUMIFS($I$8:I351,$E$8:E351,"Car/Van",$A$8:A351,"&gt;="&amp;='Settings &amp; Rates'!$B$3,$A$8:A351,"&lt;="&amp;='Settings &amp; Rates'!$B$4)),I352)*='Settings &amp; Rates'!$B$8  +MAX(I352-MAX(0,='Settings &amp; Rates'!$B$13-SUMIFS($I$8:I351,$E$8:E351,"Car/Van",$A$8:A351,"&gt;="&amp;='Settings &amp; Rates'!$B$3,$A$8:A351,"&lt;="&amp;='Settings &amp; Rates'!$B$4)),0)*='Settings &amp; Rates'!$B$9)/I352,IF(E352="Motorcycle",='Settings &amp; Rates'!$B$10,IF(E352="Bicycle",='Settings &amp; Rates'!$B$11,"")))),"")</f>
        <v/>
      </c>
      <c r="L352" s="6">
        <f>IF(E352="Car/Van",='Settings &amp; Rates'!$B$12*F352,0)</f>
        <v/>
      </c>
      <c r="M352" s="7">
        <f>IFERROR(IF(I352=0,"",IF(E352="Car/Van",  MIN(MAX(='Settings &amp; Rates'!$B$13-SUMIFS($I$8:I351,$E$8:E351,"Car/Van",$A$8:A351,"&gt;="&amp;='Settings &amp; Rates'!$B$3,$A$8:A351,"&lt;="&amp;='Settings &amp; Rates'!$B$4)),I352)*='Settings &amp; Rates'!$B$8 +MAX(I352-MAX(0,='Settings &amp; Rates'!$B$13-SUMIFS($I$8:I351,$E$8:E351,"Car/Van",$A$8:A351,"&gt;="&amp;='Settings &amp; Rates'!$B$3,$A$8:A351,"&lt;="&amp;='Settings &amp; Rates'!$B$4)),0)*='Settings &amp; Rates'!$B$9 +I352*F352*='Settings &amp; Rates'!$B$12,IF(E352="Motorcycle",I352*='Settings &amp; Rates'!$B$10,IF(E352="Bicycle",I352*='Settings &amp; Rates'!$B$11,0)))),"")</f>
        <v/>
      </c>
      <c r="N352" s="6" t="n"/>
    </row>
    <row r="353">
      <c r="A353" s="5" t="n"/>
      <c r="B353" s="6" t="n"/>
      <c r="C353" s="6" t="n"/>
      <c r="D353" s="6" t="n"/>
      <c r="E353" s="6" t="n"/>
      <c r="F353" s="6" t="n"/>
      <c r="G353" s="6" t="n"/>
      <c r="H353" s="6" t="n"/>
      <c r="I353" s="6" t="n"/>
      <c r="J353" s="6">
        <f>IF(E353&lt;&gt;"Car/Van","",SUMIFS($I$8:I353,$E$8:E353,"Car/Van",$A$8:A353,"&gt;="&amp;='Settings &amp; Rates'!$B$3,$A$8:A353,"&lt;="&amp;='Settings &amp; Rates'!$B$4))</f>
        <v/>
      </c>
      <c r="K353" s="6">
        <f>IFERROR(IF(I353=0,"",IF(E353="Car/Van",  (MIN(MAX(='Settings &amp; Rates'!$B$13-SUMIFS($I$8:I352,$E$8:E352,"Car/Van",$A$8:A352,"&gt;="&amp;='Settings &amp; Rates'!$B$3,$A$8:A352,"&lt;="&amp;='Settings &amp; Rates'!$B$4)),I353)*='Settings &amp; Rates'!$B$8  +MAX(I353-MAX(0,='Settings &amp; Rates'!$B$13-SUMIFS($I$8:I352,$E$8:E352,"Car/Van",$A$8:A352,"&gt;="&amp;='Settings &amp; Rates'!$B$3,$A$8:A352,"&lt;="&amp;='Settings &amp; Rates'!$B$4)),0)*='Settings &amp; Rates'!$B$9)/I353,IF(E353="Motorcycle",='Settings &amp; Rates'!$B$10,IF(E353="Bicycle",='Settings &amp; Rates'!$B$11,"")))),"")</f>
        <v/>
      </c>
      <c r="L353" s="6">
        <f>IF(E353="Car/Van",='Settings &amp; Rates'!$B$12*F353,0)</f>
        <v/>
      </c>
      <c r="M353" s="7">
        <f>IFERROR(IF(I353=0,"",IF(E353="Car/Van",  MIN(MAX(='Settings &amp; Rates'!$B$13-SUMIFS($I$8:I352,$E$8:E352,"Car/Van",$A$8:A352,"&gt;="&amp;='Settings &amp; Rates'!$B$3,$A$8:A352,"&lt;="&amp;='Settings &amp; Rates'!$B$4)),I353)*='Settings &amp; Rates'!$B$8 +MAX(I353-MAX(0,='Settings &amp; Rates'!$B$13-SUMIFS($I$8:I352,$E$8:E352,"Car/Van",$A$8:A352,"&gt;="&amp;='Settings &amp; Rates'!$B$3,$A$8:A352,"&lt;="&amp;='Settings &amp; Rates'!$B$4)),0)*='Settings &amp; Rates'!$B$9 +I353*F353*='Settings &amp; Rates'!$B$12,IF(E353="Motorcycle",I353*='Settings &amp; Rates'!$B$10,IF(E353="Bicycle",I353*='Settings &amp; Rates'!$B$11,0)))),"")</f>
        <v/>
      </c>
      <c r="N353" s="6" t="n"/>
    </row>
    <row r="354">
      <c r="A354" s="5" t="n"/>
      <c r="B354" s="6" t="n"/>
      <c r="C354" s="6" t="n"/>
      <c r="D354" s="6" t="n"/>
      <c r="E354" s="6" t="n"/>
      <c r="F354" s="6" t="n"/>
      <c r="G354" s="6" t="n"/>
      <c r="H354" s="6" t="n"/>
      <c r="I354" s="6" t="n"/>
      <c r="J354" s="6">
        <f>IF(E354&lt;&gt;"Car/Van","",SUMIFS($I$8:I354,$E$8:E354,"Car/Van",$A$8:A354,"&gt;="&amp;='Settings &amp; Rates'!$B$3,$A$8:A354,"&lt;="&amp;='Settings &amp; Rates'!$B$4))</f>
        <v/>
      </c>
      <c r="K354" s="6">
        <f>IFERROR(IF(I354=0,"",IF(E354="Car/Van",  (MIN(MAX(='Settings &amp; Rates'!$B$13-SUMIFS($I$8:I353,$E$8:E353,"Car/Van",$A$8:A353,"&gt;="&amp;='Settings &amp; Rates'!$B$3,$A$8:A353,"&lt;="&amp;='Settings &amp; Rates'!$B$4)),I354)*='Settings &amp; Rates'!$B$8  +MAX(I354-MAX(0,='Settings &amp; Rates'!$B$13-SUMIFS($I$8:I353,$E$8:E353,"Car/Van",$A$8:A353,"&gt;="&amp;='Settings &amp; Rates'!$B$3,$A$8:A353,"&lt;="&amp;='Settings &amp; Rates'!$B$4)),0)*='Settings &amp; Rates'!$B$9)/I354,IF(E354="Motorcycle",='Settings &amp; Rates'!$B$10,IF(E354="Bicycle",='Settings &amp; Rates'!$B$11,"")))),"")</f>
        <v/>
      </c>
      <c r="L354" s="6">
        <f>IF(E354="Car/Van",='Settings &amp; Rates'!$B$12*F354,0)</f>
        <v/>
      </c>
      <c r="M354" s="7">
        <f>IFERROR(IF(I354=0,"",IF(E354="Car/Van",  MIN(MAX(='Settings &amp; Rates'!$B$13-SUMIFS($I$8:I353,$E$8:E353,"Car/Van",$A$8:A353,"&gt;="&amp;='Settings &amp; Rates'!$B$3,$A$8:A353,"&lt;="&amp;='Settings &amp; Rates'!$B$4)),I354)*='Settings &amp; Rates'!$B$8 +MAX(I354-MAX(0,='Settings &amp; Rates'!$B$13-SUMIFS($I$8:I353,$E$8:E353,"Car/Van",$A$8:A353,"&gt;="&amp;='Settings &amp; Rates'!$B$3,$A$8:A353,"&lt;="&amp;='Settings &amp; Rates'!$B$4)),0)*='Settings &amp; Rates'!$B$9 +I354*F354*='Settings &amp; Rates'!$B$12,IF(E354="Motorcycle",I354*='Settings &amp; Rates'!$B$10,IF(E354="Bicycle",I354*='Settings &amp; Rates'!$B$11,0)))),"")</f>
        <v/>
      </c>
      <c r="N354" s="6" t="n"/>
    </row>
    <row r="355">
      <c r="A355" s="5" t="n"/>
      <c r="B355" s="6" t="n"/>
      <c r="C355" s="6" t="n"/>
      <c r="D355" s="6" t="n"/>
      <c r="E355" s="6" t="n"/>
      <c r="F355" s="6" t="n"/>
      <c r="G355" s="6" t="n"/>
      <c r="H355" s="6" t="n"/>
      <c r="I355" s="6" t="n"/>
      <c r="J355" s="6">
        <f>IF(E355&lt;&gt;"Car/Van","",SUMIFS($I$8:I355,$E$8:E355,"Car/Van",$A$8:A355,"&gt;="&amp;='Settings &amp; Rates'!$B$3,$A$8:A355,"&lt;="&amp;='Settings &amp; Rates'!$B$4))</f>
        <v/>
      </c>
      <c r="K355" s="6">
        <f>IFERROR(IF(I355=0,"",IF(E355="Car/Van",  (MIN(MAX(='Settings &amp; Rates'!$B$13-SUMIFS($I$8:I354,$E$8:E354,"Car/Van",$A$8:A354,"&gt;="&amp;='Settings &amp; Rates'!$B$3,$A$8:A354,"&lt;="&amp;='Settings &amp; Rates'!$B$4)),I355)*='Settings &amp; Rates'!$B$8  +MAX(I355-MAX(0,='Settings &amp; Rates'!$B$13-SUMIFS($I$8:I354,$E$8:E354,"Car/Van",$A$8:A354,"&gt;="&amp;='Settings &amp; Rates'!$B$3,$A$8:A354,"&lt;="&amp;='Settings &amp; Rates'!$B$4)),0)*='Settings &amp; Rates'!$B$9)/I355,IF(E355="Motorcycle",='Settings &amp; Rates'!$B$10,IF(E355="Bicycle",='Settings &amp; Rates'!$B$11,"")))),"")</f>
        <v/>
      </c>
      <c r="L355" s="6">
        <f>IF(E355="Car/Van",='Settings &amp; Rates'!$B$12*F355,0)</f>
        <v/>
      </c>
      <c r="M355" s="7">
        <f>IFERROR(IF(I355=0,"",IF(E355="Car/Van",  MIN(MAX(='Settings &amp; Rates'!$B$13-SUMIFS($I$8:I354,$E$8:E354,"Car/Van",$A$8:A354,"&gt;="&amp;='Settings &amp; Rates'!$B$3,$A$8:A354,"&lt;="&amp;='Settings &amp; Rates'!$B$4)),I355)*='Settings &amp; Rates'!$B$8 +MAX(I355-MAX(0,='Settings &amp; Rates'!$B$13-SUMIFS($I$8:I354,$E$8:E354,"Car/Van",$A$8:A354,"&gt;="&amp;='Settings &amp; Rates'!$B$3,$A$8:A354,"&lt;="&amp;='Settings &amp; Rates'!$B$4)),0)*='Settings &amp; Rates'!$B$9 +I355*F355*='Settings &amp; Rates'!$B$12,IF(E355="Motorcycle",I355*='Settings &amp; Rates'!$B$10,IF(E355="Bicycle",I355*='Settings &amp; Rates'!$B$11,0)))),"")</f>
        <v/>
      </c>
      <c r="N355" s="6" t="n"/>
    </row>
    <row r="356">
      <c r="A356" s="5" t="n"/>
      <c r="B356" s="6" t="n"/>
      <c r="C356" s="6" t="n"/>
      <c r="D356" s="6" t="n"/>
      <c r="E356" s="6" t="n"/>
      <c r="F356" s="6" t="n"/>
      <c r="G356" s="6" t="n"/>
      <c r="H356" s="6" t="n"/>
      <c r="I356" s="6" t="n"/>
      <c r="J356" s="6">
        <f>IF(E356&lt;&gt;"Car/Van","",SUMIFS($I$8:I356,$E$8:E356,"Car/Van",$A$8:A356,"&gt;="&amp;='Settings &amp; Rates'!$B$3,$A$8:A356,"&lt;="&amp;='Settings &amp; Rates'!$B$4))</f>
        <v/>
      </c>
      <c r="K356" s="6">
        <f>IFERROR(IF(I356=0,"",IF(E356="Car/Van",  (MIN(MAX(='Settings &amp; Rates'!$B$13-SUMIFS($I$8:I355,$E$8:E355,"Car/Van",$A$8:A355,"&gt;="&amp;='Settings &amp; Rates'!$B$3,$A$8:A355,"&lt;="&amp;='Settings &amp; Rates'!$B$4)),I356)*='Settings &amp; Rates'!$B$8  +MAX(I356-MAX(0,='Settings &amp; Rates'!$B$13-SUMIFS($I$8:I355,$E$8:E355,"Car/Van",$A$8:A355,"&gt;="&amp;='Settings &amp; Rates'!$B$3,$A$8:A355,"&lt;="&amp;='Settings &amp; Rates'!$B$4)),0)*='Settings &amp; Rates'!$B$9)/I356,IF(E356="Motorcycle",='Settings &amp; Rates'!$B$10,IF(E356="Bicycle",='Settings &amp; Rates'!$B$11,"")))),"")</f>
        <v/>
      </c>
      <c r="L356" s="6">
        <f>IF(E356="Car/Van",='Settings &amp; Rates'!$B$12*F356,0)</f>
        <v/>
      </c>
      <c r="M356" s="7">
        <f>IFERROR(IF(I356=0,"",IF(E356="Car/Van",  MIN(MAX(='Settings &amp; Rates'!$B$13-SUMIFS($I$8:I355,$E$8:E355,"Car/Van",$A$8:A355,"&gt;="&amp;='Settings &amp; Rates'!$B$3,$A$8:A355,"&lt;="&amp;='Settings &amp; Rates'!$B$4)),I356)*='Settings &amp; Rates'!$B$8 +MAX(I356-MAX(0,='Settings &amp; Rates'!$B$13-SUMIFS($I$8:I355,$E$8:E355,"Car/Van",$A$8:A355,"&gt;="&amp;='Settings &amp; Rates'!$B$3,$A$8:A355,"&lt;="&amp;='Settings &amp; Rates'!$B$4)),0)*='Settings &amp; Rates'!$B$9 +I356*F356*='Settings &amp; Rates'!$B$12,IF(E356="Motorcycle",I356*='Settings &amp; Rates'!$B$10,IF(E356="Bicycle",I356*='Settings &amp; Rates'!$B$11,0)))),"")</f>
        <v/>
      </c>
      <c r="N356" s="6" t="n"/>
    </row>
    <row r="357">
      <c r="A357" s="5" t="n"/>
      <c r="B357" s="6" t="n"/>
      <c r="C357" s="6" t="n"/>
      <c r="D357" s="6" t="n"/>
      <c r="E357" s="6" t="n"/>
      <c r="F357" s="6" t="n"/>
      <c r="G357" s="6" t="n"/>
      <c r="H357" s="6" t="n"/>
      <c r="I357" s="6" t="n"/>
      <c r="J357" s="6">
        <f>IF(E357&lt;&gt;"Car/Van","",SUMIFS($I$8:I357,$E$8:E357,"Car/Van",$A$8:A357,"&gt;="&amp;='Settings &amp; Rates'!$B$3,$A$8:A357,"&lt;="&amp;='Settings &amp; Rates'!$B$4))</f>
        <v/>
      </c>
      <c r="K357" s="6">
        <f>IFERROR(IF(I357=0,"",IF(E357="Car/Van",  (MIN(MAX(='Settings &amp; Rates'!$B$13-SUMIFS($I$8:I356,$E$8:E356,"Car/Van",$A$8:A356,"&gt;="&amp;='Settings &amp; Rates'!$B$3,$A$8:A356,"&lt;="&amp;='Settings &amp; Rates'!$B$4)),I357)*='Settings &amp; Rates'!$B$8  +MAX(I357-MAX(0,='Settings &amp; Rates'!$B$13-SUMIFS($I$8:I356,$E$8:E356,"Car/Van",$A$8:A356,"&gt;="&amp;='Settings &amp; Rates'!$B$3,$A$8:A356,"&lt;="&amp;='Settings &amp; Rates'!$B$4)),0)*='Settings &amp; Rates'!$B$9)/I357,IF(E357="Motorcycle",='Settings &amp; Rates'!$B$10,IF(E357="Bicycle",='Settings &amp; Rates'!$B$11,"")))),"")</f>
        <v/>
      </c>
      <c r="L357" s="6">
        <f>IF(E357="Car/Van",='Settings &amp; Rates'!$B$12*F357,0)</f>
        <v/>
      </c>
      <c r="M357" s="7">
        <f>IFERROR(IF(I357=0,"",IF(E357="Car/Van",  MIN(MAX(='Settings &amp; Rates'!$B$13-SUMIFS($I$8:I356,$E$8:E356,"Car/Van",$A$8:A356,"&gt;="&amp;='Settings &amp; Rates'!$B$3,$A$8:A356,"&lt;="&amp;='Settings &amp; Rates'!$B$4)),I357)*='Settings &amp; Rates'!$B$8 +MAX(I357-MAX(0,='Settings &amp; Rates'!$B$13-SUMIFS($I$8:I356,$E$8:E356,"Car/Van",$A$8:A356,"&gt;="&amp;='Settings &amp; Rates'!$B$3,$A$8:A356,"&lt;="&amp;='Settings &amp; Rates'!$B$4)),0)*='Settings &amp; Rates'!$B$9 +I357*F357*='Settings &amp; Rates'!$B$12,IF(E357="Motorcycle",I357*='Settings &amp; Rates'!$B$10,IF(E357="Bicycle",I357*='Settings &amp; Rates'!$B$11,0)))),"")</f>
        <v/>
      </c>
      <c r="N357" s="6" t="n"/>
    </row>
    <row r="358">
      <c r="A358" s="5" t="n"/>
      <c r="B358" s="6" t="n"/>
      <c r="C358" s="6" t="n"/>
      <c r="D358" s="6" t="n"/>
      <c r="E358" s="6" t="n"/>
      <c r="F358" s="6" t="n"/>
      <c r="G358" s="6" t="n"/>
      <c r="H358" s="6" t="n"/>
      <c r="I358" s="6" t="n"/>
      <c r="J358" s="6">
        <f>IF(E358&lt;&gt;"Car/Van","",SUMIFS($I$8:I358,$E$8:E358,"Car/Van",$A$8:A358,"&gt;="&amp;='Settings &amp; Rates'!$B$3,$A$8:A358,"&lt;="&amp;='Settings &amp; Rates'!$B$4))</f>
        <v/>
      </c>
      <c r="K358" s="6">
        <f>IFERROR(IF(I358=0,"",IF(E358="Car/Van",  (MIN(MAX(='Settings &amp; Rates'!$B$13-SUMIFS($I$8:I357,$E$8:E357,"Car/Van",$A$8:A357,"&gt;="&amp;='Settings &amp; Rates'!$B$3,$A$8:A357,"&lt;="&amp;='Settings &amp; Rates'!$B$4)),I358)*='Settings &amp; Rates'!$B$8  +MAX(I358-MAX(0,='Settings &amp; Rates'!$B$13-SUMIFS($I$8:I357,$E$8:E357,"Car/Van",$A$8:A357,"&gt;="&amp;='Settings &amp; Rates'!$B$3,$A$8:A357,"&lt;="&amp;='Settings &amp; Rates'!$B$4)),0)*='Settings &amp; Rates'!$B$9)/I358,IF(E358="Motorcycle",='Settings &amp; Rates'!$B$10,IF(E358="Bicycle",='Settings &amp; Rates'!$B$11,"")))),"")</f>
        <v/>
      </c>
      <c r="L358" s="6">
        <f>IF(E358="Car/Van",='Settings &amp; Rates'!$B$12*F358,0)</f>
        <v/>
      </c>
      <c r="M358" s="7">
        <f>IFERROR(IF(I358=0,"",IF(E358="Car/Van",  MIN(MAX(='Settings &amp; Rates'!$B$13-SUMIFS($I$8:I357,$E$8:E357,"Car/Van",$A$8:A357,"&gt;="&amp;='Settings &amp; Rates'!$B$3,$A$8:A357,"&lt;="&amp;='Settings &amp; Rates'!$B$4)),I358)*='Settings &amp; Rates'!$B$8 +MAX(I358-MAX(0,='Settings &amp; Rates'!$B$13-SUMIFS($I$8:I357,$E$8:E357,"Car/Van",$A$8:A357,"&gt;="&amp;='Settings &amp; Rates'!$B$3,$A$8:A357,"&lt;="&amp;='Settings &amp; Rates'!$B$4)),0)*='Settings &amp; Rates'!$B$9 +I358*F358*='Settings &amp; Rates'!$B$12,IF(E358="Motorcycle",I358*='Settings &amp; Rates'!$B$10,IF(E358="Bicycle",I358*='Settings &amp; Rates'!$B$11,0)))),"")</f>
        <v/>
      </c>
      <c r="N358" s="6" t="n"/>
    </row>
    <row r="359">
      <c r="A359" s="5" t="n"/>
      <c r="B359" s="6" t="n"/>
      <c r="C359" s="6" t="n"/>
      <c r="D359" s="6" t="n"/>
      <c r="E359" s="6" t="n"/>
      <c r="F359" s="6" t="n"/>
      <c r="G359" s="6" t="n"/>
      <c r="H359" s="6" t="n"/>
      <c r="I359" s="6" t="n"/>
      <c r="J359" s="6">
        <f>IF(E359&lt;&gt;"Car/Van","",SUMIFS($I$8:I359,$E$8:E359,"Car/Van",$A$8:A359,"&gt;="&amp;='Settings &amp; Rates'!$B$3,$A$8:A359,"&lt;="&amp;='Settings &amp; Rates'!$B$4))</f>
        <v/>
      </c>
      <c r="K359" s="6">
        <f>IFERROR(IF(I359=0,"",IF(E359="Car/Van",  (MIN(MAX(='Settings &amp; Rates'!$B$13-SUMIFS($I$8:I358,$E$8:E358,"Car/Van",$A$8:A358,"&gt;="&amp;='Settings &amp; Rates'!$B$3,$A$8:A358,"&lt;="&amp;='Settings &amp; Rates'!$B$4)),I359)*='Settings &amp; Rates'!$B$8  +MAX(I359-MAX(0,='Settings &amp; Rates'!$B$13-SUMIFS($I$8:I358,$E$8:E358,"Car/Van",$A$8:A358,"&gt;="&amp;='Settings &amp; Rates'!$B$3,$A$8:A358,"&lt;="&amp;='Settings &amp; Rates'!$B$4)),0)*='Settings &amp; Rates'!$B$9)/I359,IF(E359="Motorcycle",='Settings &amp; Rates'!$B$10,IF(E359="Bicycle",='Settings &amp; Rates'!$B$11,"")))),"")</f>
        <v/>
      </c>
      <c r="L359" s="6">
        <f>IF(E359="Car/Van",='Settings &amp; Rates'!$B$12*F359,0)</f>
        <v/>
      </c>
      <c r="M359" s="7">
        <f>IFERROR(IF(I359=0,"",IF(E359="Car/Van",  MIN(MAX(='Settings &amp; Rates'!$B$13-SUMIFS($I$8:I358,$E$8:E358,"Car/Van",$A$8:A358,"&gt;="&amp;='Settings &amp; Rates'!$B$3,$A$8:A358,"&lt;="&amp;='Settings &amp; Rates'!$B$4)),I359)*='Settings &amp; Rates'!$B$8 +MAX(I359-MAX(0,='Settings &amp; Rates'!$B$13-SUMIFS($I$8:I358,$E$8:E358,"Car/Van",$A$8:A358,"&gt;="&amp;='Settings &amp; Rates'!$B$3,$A$8:A358,"&lt;="&amp;='Settings &amp; Rates'!$B$4)),0)*='Settings &amp; Rates'!$B$9 +I359*F359*='Settings &amp; Rates'!$B$12,IF(E359="Motorcycle",I359*='Settings &amp; Rates'!$B$10,IF(E359="Bicycle",I359*='Settings &amp; Rates'!$B$11,0)))),"")</f>
        <v/>
      </c>
      <c r="N359" s="6" t="n"/>
    </row>
    <row r="360">
      <c r="A360" s="5" t="n"/>
      <c r="B360" s="6" t="n"/>
      <c r="C360" s="6" t="n"/>
      <c r="D360" s="6" t="n"/>
      <c r="E360" s="6" t="n"/>
      <c r="F360" s="6" t="n"/>
      <c r="G360" s="6" t="n"/>
      <c r="H360" s="6" t="n"/>
      <c r="I360" s="6" t="n"/>
      <c r="J360" s="6">
        <f>IF(E360&lt;&gt;"Car/Van","",SUMIFS($I$8:I360,$E$8:E360,"Car/Van",$A$8:A360,"&gt;="&amp;='Settings &amp; Rates'!$B$3,$A$8:A360,"&lt;="&amp;='Settings &amp; Rates'!$B$4))</f>
        <v/>
      </c>
      <c r="K360" s="6">
        <f>IFERROR(IF(I360=0,"",IF(E360="Car/Van",  (MIN(MAX(='Settings &amp; Rates'!$B$13-SUMIFS($I$8:I359,$E$8:E359,"Car/Van",$A$8:A359,"&gt;="&amp;='Settings &amp; Rates'!$B$3,$A$8:A359,"&lt;="&amp;='Settings &amp; Rates'!$B$4)),I360)*='Settings &amp; Rates'!$B$8  +MAX(I360-MAX(0,='Settings &amp; Rates'!$B$13-SUMIFS($I$8:I359,$E$8:E359,"Car/Van",$A$8:A359,"&gt;="&amp;='Settings &amp; Rates'!$B$3,$A$8:A359,"&lt;="&amp;='Settings &amp; Rates'!$B$4)),0)*='Settings &amp; Rates'!$B$9)/I360,IF(E360="Motorcycle",='Settings &amp; Rates'!$B$10,IF(E360="Bicycle",='Settings &amp; Rates'!$B$11,"")))),"")</f>
        <v/>
      </c>
      <c r="L360" s="6">
        <f>IF(E360="Car/Van",='Settings &amp; Rates'!$B$12*F360,0)</f>
        <v/>
      </c>
      <c r="M360" s="7">
        <f>IFERROR(IF(I360=0,"",IF(E360="Car/Van",  MIN(MAX(='Settings &amp; Rates'!$B$13-SUMIFS($I$8:I359,$E$8:E359,"Car/Van",$A$8:A359,"&gt;="&amp;='Settings &amp; Rates'!$B$3,$A$8:A359,"&lt;="&amp;='Settings &amp; Rates'!$B$4)),I360)*='Settings &amp; Rates'!$B$8 +MAX(I360-MAX(0,='Settings &amp; Rates'!$B$13-SUMIFS($I$8:I359,$E$8:E359,"Car/Van",$A$8:A359,"&gt;="&amp;='Settings &amp; Rates'!$B$3,$A$8:A359,"&lt;="&amp;='Settings &amp; Rates'!$B$4)),0)*='Settings &amp; Rates'!$B$9 +I360*F360*='Settings &amp; Rates'!$B$12,IF(E360="Motorcycle",I360*='Settings &amp; Rates'!$B$10,IF(E360="Bicycle",I360*='Settings &amp; Rates'!$B$11,0)))),"")</f>
        <v/>
      </c>
      <c r="N360" s="6" t="n"/>
    </row>
    <row r="361">
      <c r="A361" s="5" t="n"/>
      <c r="B361" s="6" t="n"/>
      <c r="C361" s="6" t="n"/>
      <c r="D361" s="6" t="n"/>
      <c r="E361" s="6" t="n"/>
      <c r="F361" s="6" t="n"/>
      <c r="G361" s="6" t="n"/>
      <c r="H361" s="6" t="n"/>
      <c r="I361" s="6" t="n"/>
      <c r="J361" s="6">
        <f>IF(E361&lt;&gt;"Car/Van","",SUMIFS($I$8:I361,$E$8:E361,"Car/Van",$A$8:A361,"&gt;="&amp;='Settings &amp; Rates'!$B$3,$A$8:A361,"&lt;="&amp;='Settings &amp; Rates'!$B$4))</f>
        <v/>
      </c>
      <c r="K361" s="6">
        <f>IFERROR(IF(I361=0,"",IF(E361="Car/Van",  (MIN(MAX(='Settings &amp; Rates'!$B$13-SUMIFS($I$8:I360,$E$8:E360,"Car/Van",$A$8:A360,"&gt;="&amp;='Settings &amp; Rates'!$B$3,$A$8:A360,"&lt;="&amp;='Settings &amp; Rates'!$B$4)),I361)*='Settings &amp; Rates'!$B$8  +MAX(I361-MAX(0,='Settings &amp; Rates'!$B$13-SUMIFS($I$8:I360,$E$8:E360,"Car/Van",$A$8:A360,"&gt;="&amp;='Settings &amp; Rates'!$B$3,$A$8:A360,"&lt;="&amp;='Settings &amp; Rates'!$B$4)),0)*='Settings &amp; Rates'!$B$9)/I361,IF(E361="Motorcycle",='Settings &amp; Rates'!$B$10,IF(E361="Bicycle",='Settings &amp; Rates'!$B$11,"")))),"")</f>
        <v/>
      </c>
      <c r="L361" s="6">
        <f>IF(E361="Car/Van",='Settings &amp; Rates'!$B$12*F361,0)</f>
        <v/>
      </c>
      <c r="M361" s="7">
        <f>IFERROR(IF(I361=0,"",IF(E361="Car/Van",  MIN(MAX(='Settings &amp; Rates'!$B$13-SUMIFS($I$8:I360,$E$8:E360,"Car/Van",$A$8:A360,"&gt;="&amp;='Settings &amp; Rates'!$B$3,$A$8:A360,"&lt;="&amp;='Settings &amp; Rates'!$B$4)),I361)*='Settings &amp; Rates'!$B$8 +MAX(I361-MAX(0,='Settings &amp; Rates'!$B$13-SUMIFS($I$8:I360,$E$8:E360,"Car/Van",$A$8:A360,"&gt;="&amp;='Settings &amp; Rates'!$B$3,$A$8:A360,"&lt;="&amp;='Settings &amp; Rates'!$B$4)),0)*='Settings &amp; Rates'!$B$9 +I361*F361*='Settings &amp; Rates'!$B$12,IF(E361="Motorcycle",I361*='Settings &amp; Rates'!$B$10,IF(E361="Bicycle",I361*='Settings &amp; Rates'!$B$11,0)))),"")</f>
        <v/>
      </c>
      <c r="N361" s="6" t="n"/>
    </row>
    <row r="362">
      <c r="A362" s="5" t="n"/>
      <c r="B362" s="6" t="n"/>
      <c r="C362" s="6" t="n"/>
      <c r="D362" s="6" t="n"/>
      <c r="E362" s="6" t="n"/>
      <c r="F362" s="6" t="n"/>
      <c r="G362" s="6" t="n"/>
      <c r="H362" s="6" t="n"/>
      <c r="I362" s="6" t="n"/>
      <c r="J362" s="6">
        <f>IF(E362&lt;&gt;"Car/Van","",SUMIFS($I$8:I362,$E$8:E362,"Car/Van",$A$8:A362,"&gt;="&amp;='Settings &amp; Rates'!$B$3,$A$8:A362,"&lt;="&amp;='Settings &amp; Rates'!$B$4))</f>
        <v/>
      </c>
      <c r="K362" s="6">
        <f>IFERROR(IF(I362=0,"",IF(E362="Car/Van",  (MIN(MAX(='Settings &amp; Rates'!$B$13-SUMIFS($I$8:I361,$E$8:E361,"Car/Van",$A$8:A361,"&gt;="&amp;='Settings &amp; Rates'!$B$3,$A$8:A361,"&lt;="&amp;='Settings &amp; Rates'!$B$4)),I362)*='Settings &amp; Rates'!$B$8  +MAX(I362-MAX(0,='Settings &amp; Rates'!$B$13-SUMIFS($I$8:I361,$E$8:E361,"Car/Van",$A$8:A361,"&gt;="&amp;='Settings &amp; Rates'!$B$3,$A$8:A361,"&lt;="&amp;='Settings &amp; Rates'!$B$4)),0)*='Settings &amp; Rates'!$B$9)/I362,IF(E362="Motorcycle",='Settings &amp; Rates'!$B$10,IF(E362="Bicycle",='Settings &amp; Rates'!$B$11,"")))),"")</f>
        <v/>
      </c>
      <c r="L362" s="6">
        <f>IF(E362="Car/Van",='Settings &amp; Rates'!$B$12*F362,0)</f>
        <v/>
      </c>
      <c r="M362" s="7">
        <f>IFERROR(IF(I362=0,"",IF(E362="Car/Van",  MIN(MAX(='Settings &amp; Rates'!$B$13-SUMIFS($I$8:I361,$E$8:E361,"Car/Van",$A$8:A361,"&gt;="&amp;='Settings &amp; Rates'!$B$3,$A$8:A361,"&lt;="&amp;='Settings &amp; Rates'!$B$4)),I362)*='Settings &amp; Rates'!$B$8 +MAX(I362-MAX(0,='Settings &amp; Rates'!$B$13-SUMIFS($I$8:I361,$E$8:E361,"Car/Van",$A$8:A361,"&gt;="&amp;='Settings &amp; Rates'!$B$3,$A$8:A361,"&lt;="&amp;='Settings &amp; Rates'!$B$4)),0)*='Settings &amp; Rates'!$B$9 +I362*F362*='Settings &amp; Rates'!$B$12,IF(E362="Motorcycle",I362*='Settings &amp; Rates'!$B$10,IF(E362="Bicycle",I362*='Settings &amp; Rates'!$B$11,0)))),"")</f>
        <v/>
      </c>
      <c r="N362" s="6" t="n"/>
    </row>
    <row r="363">
      <c r="A363" s="5" t="n"/>
      <c r="B363" s="6" t="n"/>
      <c r="C363" s="6" t="n"/>
      <c r="D363" s="6" t="n"/>
      <c r="E363" s="6" t="n"/>
      <c r="F363" s="6" t="n"/>
      <c r="G363" s="6" t="n"/>
      <c r="H363" s="6" t="n"/>
      <c r="I363" s="6" t="n"/>
      <c r="J363" s="6">
        <f>IF(E363&lt;&gt;"Car/Van","",SUMIFS($I$8:I363,$E$8:E363,"Car/Van",$A$8:A363,"&gt;="&amp;='Settings &amp; Rates'!$B$3,$A$8:A363,"&lt;="&amp;='Settings &amp; Rates'!$B$4))</f>
        <v/>
      </c>
      <c r="K363" s="6">
        <f>IFERROR(IF(I363=0,"",IF(E363="Car/Van",  (MIN(MAX(='Settings &amp; Rates'!$B$13-SUMIFS($I$8:I362,$E$8:E362,"Car/Van",$A$8:A362,"&gt;="&amp;='Settings &amp; Rates'!$B$3,$A$8:A362,"&lt;="&amp;='Settings &amp; Rates'!$B$4)),I363)*='Settings &amp; Rates'!$B$8  +MAX(I363-MAX(0,='Settings &amp; Rates'!$B$13-SUMIFS($I$8:I362,$E$8:E362,"Car/Van",$A$8:A362,"&gt;="&amp;='Settings &amp; Rates'!$B$3,$A$8:A362,"&lt;="&amp;='Settings &amp; Rates'!$B$4)),0)*='Settings &amp; Rates'!$B$9)/I363,IF(E363="Motorcycle",='Settings &amp; Rates'!$B$10,IF(E363="Bicycle",='Settings &amp; Rates'!$B$11,"")))),"")</f>
        <v/>
      </c>
      <c r="L363" s="6">
        <f>IF(E363="Car/Van",='Settings &amp; Rates'!$B$12*F363,0)</f>
        <v/>
      </c>
      <c r="M363" s="7">
        <f>IFERROR(IF(I363=0,"",IF(E363="Car/Van",  MIN(MAX(='Settings &amp; Rates'!$B$13-SUMIFS($I$8:I362,$E$8:E362,"Car/Van",$A$8:A362,"&gt;="&amp;='Settings &amp; Rates'!$B$3,$A$8:A362,"&lt;="&amp;='Settings &amp; Rates'!$B$4)),I363)*='Settings &amp; Rates'!$B$8 +MAX(I363-MAX(0,='Settings &amp; Rates'!$B$13-SUMIFS($I$8:I362,$E$8:E362,"Car/Van",$A$8:A362,"&gt;="&amp;='Settings &amp; Rates'!$B$3,$A$8:A362,"&lt;="&amp;='Settings &amp; Rates'!$B$4)),0)*='Settings &amp; Rates'!$B$9 +I363*F363*='Settings &amp; Rates'!$B$12,IF(E363="Motorcycle",I363*='Settings &amp; Rates'!$B$10,IF(E363="Bicycle",I363*='Settings &amp; Rates'!$B$11,0)))),"")</f>
        <v/>
      </c>
      <c r="N363" s="6" t="n"/>
    </row>
    <row r="364">
      <c r="A364" s="5" t="n"/>
      <c r="B364" s="6" t="n"/>
      <c r="C364" s="6" t="n"/>
      <c r="D364" s="6" t="n"/>
      <c r="E364" s="6" t="n"/>
      <c r="F364" s="6" t="n"/>
      <c r="G364" s="6" t="n"/>
      <c r="H364" s="6" t="n"/>
      <c r="I364" s="6" t="n"/>
      <c r="J364" s="6">
        <f>IF(E364&lt;&gt;"Car/Van","",SUMIFS($I$8:I364,$E$8:E364,"Car/Van",$A$8:A364,"&gt;="&amp;='Settings &amp; Rates'!$B$3,$A$8:A364,"&lt;="&amp;='Settings &amp; Rates'!$B$4))</f>
        <v/>
      </c>
      <c r="K364" s="6">
        <f>IFERROR(IF(I364=0,"",IF(E364="Car/Van",  (MIN(MAX(='Settings &amp; Rates'!$B$13-SUMIFS($I$8:I363,$E$8:E363,"Car/Van",$A$8:A363,"&gt;="&amp;='Settings &amp; Rates'!$B$3,$A$8:A363,"&lt;="&amp;='Settings &amp; Rates'!$B$4)),I364)*='Settings &amp; Rates'!$B$8  +MAX(I364-MAX(0,='Settings &amp; Rates'!$B$13-SUMIFS($I$8:I363,$E$8:E363,"Car/Van",$A$8:A363,"&gt;="&amp;='Settings &amp; Rates'!$B$3,$A$8:A363,"&lt;="&amp;='Settings &amp; Rates'!$B$4)),0)*='Settings &amp; Rates'!$B$9)/I364,IF(E364="Motorcycle",='Settings &amp; Rates'!$B$10,IF(E364="Bicycle",='Settings &amp; Rates'!$B$11,"")))),"")</f>
        <v/>
      </c>
      <c r="L364" s="6">
        <f>IF(E364="Car/Van",='Settings &amp; Rates'!$B$12*F364,0)</f>
        <v/>
      </c>
      <c r="M364" s="7">
        <f>IFERROR(IF(I364=0,"",IF(E364="Car/Van",  MIN(MAX(='Settings &amp; Rates'!$B$13-SUMIFS($I$8:I363,$E$8:E363,"Car/Van",$A$8:A363,"&gt;="&amp;='Settings &amp; Rates'!$B$3,$A$8:A363,"&lt;="&amp;='Settings &amp; Rates'!$B$4)),I364)*='Settings &amp; Rates'!$B$8 +MAX(I364-MAX(0,='Settings &amp; Rates'!$B$13-SUMIFS($I$8:I363,$E$8:E363,"Car/Van",$A$8:A363,"&gt;="&amp;='Settings &amp; Rates'!$B$3,$A$8:A363,"&lt;="&amp;='Settings &amp; Rates'!$B$4)),0)*='Settings &amp; Rates'!$B$9 +I364*F364*='Settings &amp; Rates'!$B$12,IF(E364="Motorcycle",I364*='Settings &amp; Rates'!$B$10,IF(E364="Bicycle",I364*='Settings &amp; Rates'!$B$11,0)))),"")</f>
        <v/>
      </c>
      <c r="N364" s="6" t="n"/>
    </row>
    <row r="365">
      <c r="A365" s="5" t="n"/>
      <c r="B365" s="6" t="n"/>
      <c r="C365" s="6" t="n"/>
      <c r="D365" s="6" t="n"/>
      <c r="E365" s="6" t="n"/>
      <c r="F365" s="6" t="n"/>
      <c r="G365" s="6" t="n"/>
      <c r="H365" s="6" t="n"/>
      <c r="I365" s="6" t="n"/>
      <c r="J365" s="6">
        <f>IF(E365&lt;&gt;"Car/Van","",SUMIFS($I$8:I365,$E$8:E365,"Car/Van",$A$8:A365,"&gt;="&amp;='Settings &amp; Rates'!$B$3,$A$8:A365,"&lt;="&amp;='Settings &amp; Rates'!$B$4))</f>
        <v/>
      </c>
      <c r="K365" s="6">
        <f>IFERROR(IF(I365=0,"",IF(E365="Car/Van",  (MIN(MAX(='Settings &amp; Rates'!$B$13-SUMIFS($I$8:I364,$E$8:E364,"Car/Van",$A$8:A364,"&gt;="&amp;='Settings &amp; Rates'!$B$3,$A$8:A364,"&lt;="&amp;='Settings &amp; Rates'!$B$4)),I365)*='Settings &amp; Rates'!$B$8  +MAX(I365-MAX(0,='Settings &amp; Rates'!$B$13-SUMIFS($I$8:I364,$E$8:E364,"Car/Van",$A$8:A364,"&gt;="&amp;='Settings &amp; Rates'!$B$3,$A$8:A364,"&lt;="&amp;='Settings &amp; Rates'!$B$4)),0)*='Settings &amp; Rates'!$B$9)/I365,IF(E365="Motorcycle",='Settings &amp; Rates'!$B$10,IF(E365="Bicycle",='Settings &amp; Rates'!$B$11,"")))),"")</f>
        <v/>
      </c>
      <c r="L365" s="6">
        <f>IF(E365="Car/Van",='Settings &amp; Rates'!$B$12*F365,0)</f>
        <v/>
      </c>
      <c r="M365" s="7">
        <f>IFERROR(IF(I365=0,"",IF(E365="Car/Van",  MIN(MAX(='Settings &amp; Rates'!$B$13-SUMIFS($I$8:I364,$E$8:E364,"Car/Van",$A$8:A364,"&gt;="&amp;='Settings &amp; Rates'!$B$3,$A$8:A364,"&lt;="&amp;='Settings &amp; Rates'!$B$4)),I365)*='Settings &amp; Rates'!$B$8 +MAX(I365-MAX(0,='Settings &amp; Rates'!$B$13-SUMIFS($I$8:I364,$E$8:E364,"Car/Van",$A$8:A364,"&gt;="&amp;='Settings &amp; Rates'!$B$3,$A$8:A364,"&lt;="&amp;='Settings &amp; Rates'!$B$4)),0)*='Settings &amp; Rates'!$B$9 +I365*F365*='Settings &amp; Rates'!$B$12,IF(E365="Motorcycle",I365*='Settings &amp; Rates'!$B$10,IF(E365="Bicycle",I365*='Settings &amp; Rates'!$B$11,0)))),"")</f>
        <v/>
      </c>
      <c r="N365" s="6" t="n"/>
    </row>
    <row r="366">
      <c r="A366" s="5" t="n"/>
      <c r="B366" s="6" t="n"/>
      <c r="C366" s="6" t="n"/>
      <c r="D366" s="6" t="n"/>
      <c r="E366" s="6" t="n"/>
      <c r="F366" s="6" t="n"/>
      <c r="G366" s="6" t="n"/>
      <c r="H366" s="6" t="n"/>
      <c r="I366" s="6" t="n"/>
      <c r="J366" s="6">
        <f>IF(E366&lt;&gt;"Car/Van","",SUMIFS($I$8:I366,$E$8:E366,"Car/Van",$A$8:A366,"&gt;="&amp;='Settings &amp; Rates'!$B$3,$A$8:A366,"&lt;="&amp;='Settings &amp; Rates'!$B$4))</f>
        <v/>
      </c>
      <c r="K366" s="6">
        <f>IFERROR(IF(I366=0,"",IF(E366="Car/Van",  (MIN(MAX(='Settings &amp; Rates'!$B$13-SUMIFS($I$8:I365,$E$8:E365,"Car/Van",$A$8:A365,"&gt;="&amp;='Settings &amp; Rates'!$B$3,$A$8:A365,"&lt;="&amp;='Settings &amp; Rates'!$B$4)),I366)*='Settings &amp; Rates'!$B$8  +MAX(I366-MAX(0,='Settings &amp; Rates'!$B$13-SUMIFS($I$8:I365,$E$8:E365,"Car/Van",$A$8:A365,"&gt;="&amp;='Settings &amp; Rates'!$B$3,$A$8:A365,"&lt;="&amp;='Settings &amp; Rates'!$B$4)),0)*='Settings &amp; Rates'!$B$9)/I366,IF(E366="Motorcycle",='Settings &amp; Rates'!$B$10,IF(E366="Bicycle",='Settings &amp; Rates'!$B$11,"")))),"")</f>
        <v/>
      </c>
      <c r="L366" s="6">
        <f>IF(E366="Car/Van",='Settings &amp; Rates'!$B$12*F366,0)</f>
        <v/>
      </c>
      <c r="M366" s="7">
        <f>IFERROR(IF(I366=0,"",IF(E366="Car/Van",  MIN(MAX(='Settings &amp; Rates'!$B$13-SUMIFS($I$8:I365,$E$8:E365,"Car/Van",$A$8:A365,"&gt;="&amp;='Settings &amp; Rates'!$B$3,$A$8:A365,"&lt;="&amp;='Settings &amp; Rates'!$B$4)),I366)*='Settings &amp; Rates'!$B$8 +MAX(I366-MAX(0,='Settings &amp; Rates'!$B$13-SUMIFS($I$8:I365,$E$8:E365,"Car/Van",$A$8:A365,"&gt;="&amp;='Settings &amp; Rates'!$B$3,$A$8:A365,"&lt;="&amp;='Settings &amp; Rates'!$B$4)),0)*='Settings &amp; Rates'!$B$9 +I366*F366*='Settings &amp; Rates'!$B$12,IF(E366="Motorcycle",I366*='Settings &amp; Rates'!$B$10,IF(E366="Bicycle",I366*='Settings &amp; Rates'!$B$11,0)))),"")</f>
        <v/>
      </c>
      <c r="N366" s="6" t="n"/>
    </row>
    <row r="367">
      <c r="A367" s="5" t="n"/>
      <c r="B367" s="6" t="n"/>
      <c r="C367" s="6" t="n"/>
      <c r="D367" s="6" t="n"/>
      <c r="E367" s="6" t="n"/>
      <c r="F367" s="6" t="n"/>
      <c r="G367" s="6" t="n"/>
      <c r="H367" s="6" t="n"/>
      <c r="I367" s="6" t="n"/>
      <c r="J367" s="6">
        <f>IF(E367&lt;&gt;"Car/Van","",SUMIFS($I$8:I367,$E$8:E367,"Car/Van",$A$8:A367,"&gt;="&amp;='Settings &amp; Rates'!$B$3,$A$8:A367,"&lt;="&amp;='Settings &amp; Rates'!$B$4))</f>
        <v/>
      </c>
      <c r="K367" s="6">
        <f>IFERROR(IF(I367=0,"",IF(E367="Car/Van",  (MIN(MAX(='Settings &amp; Rates'!$B$13-SUMIFS($I$8:I366,$E$8:E366,"Car/Van",$A$8:A366,"&gt;="&amp;='Settings &amp; Rates'!$B$3,$A$8:A366,"&lt;="&amp;='Settings &amp; Rates'!$B$4)),I367)*='Settings &amp; Rates'!$B$8  +MAX(I367-MAX(0,='Settings &amp; Rates'!$B$13-SUMIFS($I$8:I366,$E$8:E366,"Car/Van",$A$8:A366,"&gt;="&amp;='Settings &amp; Rates'!$B$3,$A$8:A366,"&lt;="&amp;='Settings &amp; Rates'!$B$4)),0)*='Settings &amp; Rates'!$B$9)/I367,IF(E367="Motorcycle",='Settings &amp; Rates'!$B$10,IF(E367="Bicycle",='Settings &amp; Rates'!$B$11,"")))),"")</f>
        <v/>
      </c>
      <c r="L367" s="6">
        <f>IF(E367="Car/Van",='Settings &amp; Rates'!$B$12*F367,0)</f>
        <v/>
      </c>
      <c r="M367" s="7">
        <f>IFERROR(IF(I367=0,"",IF(E367="Car/Van",  MIN(MAX(='Settings &amp; Rates'!$B$13-SUMIFS($I$8:I366,$E$8:E366,"Car/Van",$A$8:A366,"&gt;="&amp;='Settings &amp; Rates'!$B$3,$A$8:A366,"&lt;="&amp;='Settings &amp; Rates'!$B$4)),I367)*='Settings &amp; Rates'!$B$8 +MAX(I367-MAX(0,='Settings &amp; Rates'!$B$13-SUMIFS($I$8:I366,$E$8:E366,"Car/Van",$A$8:A366,"&gt;="&amp;='Settings &amp; Rates'!$B$3,$A$8:A366,"&lt;="&amp;='Settings &amp; Rates'!$B$4)),0)*='Settings &amp; Rates'!$B$9 +I367*F367*='Settings &amp; Rates'!$B$12,IF(E367="Motorcycle",I367*='Settings &amp; Rates'!$B$10,IF(E367="Bicycle",I367*='Settings &amp; Rates'!$B$11,0)))),"")</f>
        <v/>
      </c>
      <c r="N367" s="6" t="n"/>
    </row>
    <row r="368">
      <c r="A368" s="5" t="n"/>
      <c r="B368" s="6" t="n"/>
      <c r="C368" s="6" t="n"/>
      <c r="D368" s="6" t="n"/>
      <c r="E368" s="6" t="n"/>
      <c r="F368" s="6" t="n"/>
      <c r="G368" s="6" t="n"/>
      <c r="H368" s="6" t="n"/>
      <c r="I368" s="6" t="n"/>
      <c r="J368" s="6">
        <f>IF(E368&lt;&gt;"Car/Van","",SUMIFS($I$8:I368,$E$8:E368,"Car/Van",$A$8:A368,"&gt;="&amp;='Settings &amp; Rates'!$B$3,$A$8:A368,"&lt;="&amp;='Settings &amp; Rates'!$B$4))</f>
        <v/>
      </c>
      <c r="K368" s="6">
        <f>IFERROR(IF(I368=0,"",IF(E368="Car/Van",  (MIN(MAX(='Settings &amp; Rates'!$B$13-SUMIFS($I$8:I367,$E$8:E367,"Car/Van",$A$8:A367,"&gt;="&amp;='Settings &amp; Rates'!$B$3,$A$8:A367,"&lt;="&amp;='Settings &amp; Rates'!$B$4)),I368)*='Settings &amp; Rates'!$B$8  +MAX(I368-MAX(0,='Settings &amp; Rates'!$B$13-SUMIFS($I$8:I367,$E$8:E367,"Car/Van",$A$8:A367,"&gt;="&amp;='Settings &amp; Rates'!$B$3,$A$8:A367,"&lt;="&amp;='Settings &amp; Rates'!$B$4)),0)*='Settings &amp; Rates'!$B$9)/I368,IF(E368="Motorcycle",='Settings &amp; Rates'!$B$10,IF(E368="Bicycle",='Settings &amp; Rates'!$B$11,"")))),"")</f>
        <v/>
      </c>
      <c r="L368" s="6">
        <f>IF(E368="Car/Van",='Settings &amp; Rates'!$B$12*F368,0)</f>
        <v/>
      </c>
      <c r="M368" s="7">
        <f>IFERROR(IF(I368=0,"",IF(E368="Car/Van",  MIN(MAX(='Settings &amp; Rates'!$B$13-SUMIFS($I$8:I367,$E$8:E367,"Car/Van",$A$8:A367,"&gt;="&amp;='Settings &amp; Rates'!$B$3,$A$8:A367,"&lt;="&amp;='Settings &amp; Rates'!$B$4)),I368)*='Settings &amp; Rates'!$B$8 +MAX(I368-MAX(0,='Settings &amp; Rates'!$B$13-SUMIFS($I$8:I367,$E$8:E367,"Car/Van",$A$8:A367,"&gt;="&amp;='Settings &amp; Rates'!$B$3,$A$8:A367,"&lt;="&amp;='Settings &amp; Rates'!$B$4)),0)*='Settings &amp; Rates'!$B$9 +I368*F368*='Settings &amp; Rates'!$B$12,IF(E368="Motorcycle",I368*='Settings &amp; Rates'!$B$10,IF(E368="Bicycle",I368*='Settings &amp; Rates'!$B$11,0)))),"")</f>
        <v/>
      </c>
      <c r="N368" s="6" t="n"/>
    </row>
    <row r="369">
      <c r="A369" s="5" t="n"/>
      <c r="B369" s="6" t="n"/>
      <c r="C369" s="6" t="n"/>
      <c r="D369" s="6" t="n"/>
      <c r="E369" s="6" t="n"/>
      <c r="F369" s="6" t="n"/>
      <c r="G369" s="6" t="n"/>
      <c r="H369" s="6" t="n"/>
      <c r="I369" s="6" t="n"/>
      <c r="J369" s="6">
        <f>IF(E369&lt;&gt;"Car/Van","",SUMIFS($I$8:I369,$E$8:E369,"Car/Van",$A$8:A369,"&gt;="&amp;='Settings &amp; Rates'!$B$3,$A$8:A369,"&lt;="&amp;='Settings &amp; Rates'!$B$4))</f>
        <v/>
      </c>
      <c r="K369" s="6">
        <f>IFERROR(IF(I369=0,"",IF(E369="Car/Van",  (MIN(MAX(='Settings &amp; Rates'!$B$13-SUMIFS($I$8:I368,$E$8:E368,"Car/Van",$A$8:A368,"&gt;="&amp;='Settings &amp; Rates'!$B$3,$A$8:A368,"&lt;="&amp;='Settings &amp; Rates'!$B$4)),I369)*='Settings &amp; Rates'!$B$8  +MAX(I369-MAX(0,='Settings &amp; Rates'!$B$13-SUMIFS($I$8:I368,$E$8:E368,"Car/Van",$A$8:A368,"&gt;="&amp;='Settings &amp; Rates'!$B$3,$A$8:A368,"&lt;="&amp;='Settings &amp; Rates'!$B$4)),0)*='Settings &amp; Rates'!$B$9)/I369,IF(E369="Motorcycle",='Settings &amp; Rates'!$B$10,IF(E369="Bicycle",='Settings &amp; Rates'!$B$11,"")))),"")</f>
        <v/>
      </c>
      <c r="L369" s="6">
        <f>IF(E369="Car/Van",='Settings &amp; Rates'!$B$12*F369,0)</f>
        <v/>
      </c>
      <c r="M369" s="7">
        <f>IFERROR(IF(I369=0,"",IF(E369="Car/Van",  MIN(MAX(='Settings &amp; Rates'!$B$13-SUMIFS($I$8:I368,$E$8:E368,"Car/Van",$A$8:A368,"&gt;="&amp;='Settings &amp; Rates'!$B$3,$A$8:A368,"&lt;="&amp;='Settings &amp; Rates'!$B$4)),I369)*='Settings &amp; Rates'!$B$8 +MAX(I369-MAX(0,='Settings &amp; Rates'!$B$13-SUMIFS($I$8:I368,$E$8:E368,"Car/Van",$A$8:A368,"&gt;="&amp;='Settings &amp; Rates'!$B$3,$A$8:A368,"&lt;="&amp;='Settings &amp; Rates'!$B$4)),0)*='Settings &amp; Rates'!$B$9 +I369*F369*='Settings &amp; Rates'!$B$12,IF(E369="Motorcycle",I369*='Settings &amp; Rates'!$B$10,IF(E369="Bicycle",I369*='Settings &amp; Rates'!$B$11,0)))),"")</f>
        <v/>
      </c>
      <c r="N369" s="6" t="n"/>
    </row>
    <row r="370">
      <c r="A370" s="5" t="n"/>
      <c r="B370" s="6" t="n"/>
      <c r="C370" s="6" t="n"/>
      <c r="D370" s="6" t="n"/>
      <c r="E370" s="6" t="n"/>
      <c r="F370" s="6" t="n"/>
      <c r="G370" s="6" t="n"/>
      <c r="H370" s="6" t="n"/>
      <c r="I370" s="6" t="n"/>
      <c r="J370" s="6">
        <f>IF(E370&lt;&gt;"Car/Van","",SUMIFS($I$8:I370,$E$8:E370,"Car/Van",$A$8:A370,"&gt;="&amp;='Settings &amp; Rates'!$B$3,$A$8:A370,"&lt;="&amp;='Settings &amp; Rates'!$B$4))</f>
        <v/>
      </c>
      <c r="K370" s="6">
        <f>IFERROR(IF(I370=0,"",IF(E370="Car/Van",  (MIN(MAX(='Settings &amp; Rates'!$B$13-SUMIFS($I$8:I369,$E$8:E369,"Car/Van",$A$8:A369,"&gt;="&amp;='Settings &amp; Rates'!$B$3,$A$8:A369,"&lt;="&amp;='Settings &amp; Rates'!$B$4)),I370)*='Settings &amp; Rates'!$B$8  +MAX(I370-MAX(0,='Settings &amp; Rates'!$B$13-SUMIFS($I$8:I369,$E$8:E369,"Car/Van",$A$8:A369,"&gt;="&amp;='Settings &amp; Rates'!$B$3,$A$8:A369,"&lt;="&amp;='Settings &amp; Rates'!$B$4)),0)*='Settings &amp; Rates'!$B$9)/I370,IF(E370="Motorcycle",='Settings &amp; Rates'!$B$10,IF(E370="Bicycle",='Settings &amp; Rates'!$B$11,"")))),"")</f>
        <v/>
      </c>
      <c r="L370" s="6">
        <f>IF(E370="Car/Van",='Settings &amp; Rates'!$B$12*F370,0)</f>
        <v/>
      </c>
      <c r="M370" s="7">
        <f>IFERROR(IF(I370=0,"",IF(E370="Car/Van",  MIN(MAX(='Settings &amp; Rates'!$B$13-SUMIFS($I$8:I369,$E$8:E369,"Car/Van",$A$8:A369,"&gt;="&amp;='Settings &amp; Rates'!$B$3,$A$8:A369,"&lt;="&amp;='Settings &amp; Rates'!$B$4)),I370)*='Settings &amp; Rates'!$B$8 +MAX(I370-MAX(0,='Settings &amp; Rates'!$B$13-SUMIFS($I$8:I369,$E$8:E369,"Car/Van",$A$8:A369,"&gt;="&amp;='Settings &amp; Rates'!$B$3,$A$8:A369,"&lt;="&amp;='Settings &amp; Rates'!$B$4)),0)*='Settings &amp; Rates'!$B$9 +I370*F370*='Settings &amp; Rates'!$B$12,IF(E370="Motorcycle",I370*='Settings &amp; Rates'!$B$10,IF(E370="Bicycle",I370*='Settings &amp; Rates'!$B$11,0)))),"")</f>
        <v/>
      </c>
      <c r="N370" s="6" t="n"/>
    </row>
    <row r="371">
      <c r="A371" s="5" t="n"/>
      <c r="B371" s="6" t="n"/>
      <c r="C371" s="6" t="n"/>
      <c r="D371" s="6" t="n"/>
      <c r="E371" s="6" t="n"/>
      <c r="F371" s="6" t="n"/>
      <c r="G371" s="6" t="n"/>
      <c r="H371" s="6" t="n"/>
      <c r="I371" s="6" t="n"/>
      <c r="J371" s="6">
        <f>IF(E371&lt;&gt;"Car/Van","",SUMIFS($I$8:I371,$E$8:E371,"Car/Van",$A$8:A371,"&gt;="&amp;='Settings &amp; Rates'!$B$3,$A$8:A371,"&lt;="&amp;='Settings &amp; Rates'!$B$4))</f>
        <v/>
      </c>
      <c r="K371" s="6">
        <f>IFERROR(IF(I371=0,"",IF(E371="Car/Van",  (MIN(MAX(='Settings &amp; Rates'!$B$13-SUMIFS($I$8:I370,$E$8:E370,"Car/Van",$A$8:A370,"&gt;="&amp;='Settings &amp; Rates'!$B$3,$A$8:A370,"&lt;="&amp;='Settings &amp; Rates'!$B$4)),I371)*='Settings &amp; Rates'!$B$8  +MAX(I371-MAX(0,='Settings &amp; Rates'!$B$13-SUMIFS($I$8:I370,$E$8:E370,"Car/Van",$A$8:A370,"&gt;="&amp;='Settings &amp; Rates'!$B$3,$A$8:A370,"&lt;="&amp;='Settings &amp; Rates'!$B$4)),0)*='Settings &amp; Rates'!$B$9)/I371,IF(E371="Motorcycle",='Settings &amp; Rates'!$B$10,IF(E371="Bicycle",='Settings &amp; Rates'!$B$11,"")))),"")</f>
        <v/>
      </c>
      <c r="L371" s="6">
        <f>IF(E371="Car/Van",='Settings &amp; Rates'!$B$12*F371,0)</f>
        <v/>
      </c>
      <c r="M371" s="7">
        <f>IFERROR(IF(I371=0,"",IF(E371="Car/Van",  MIN(MAX(='Settings &amp; Rates'!$B$13-SUMIFS($I$8:I370,$E$8:E370,"Car/Van",$A$8:A370,"&gt;="&amp;='Settings &amp; Rates'!$B$3,$A$8:A370,"&lt;="&amp;='Settings &amp; Rates'!$B$4)),I371)*='Settings &amp; Rates'!$B$8 +MAX(I371-MAX(0,='Settings &amp; Rates'!$B$13-SUMIFS($I$8:I370,$E$8:E370,"Car/Van",$A$8:A370,"&gt;="&amp;='Settings &amp; Rates'!$B$3,$A$8:A370,"&lt;="&amp;='Settings &amp; Rates'!$B$4)),0)*='Settings &amp; Rates'!$B$9 +I371*F371*='Settings &amp; Rates'!$B$12,IF(E371="Motorcycle",I371*='Settings &amp; Rates'!$B$10,IF(E371="Bicycle",I371*='Settings &amp; Rates'!$B$11,0)))),"")</f>
        <v/>
      </c>
      <c r="N371" s="6" t="n"/>
    </row>
    <row r="372">
      <c r="A372" s="5" t="n"/>
      <c r="B372" s="6" t="n"/>
      <c r="C372" s="6" t="n"/>
      <c r="D372" s="6" t="n"/>
      <c r="E372" s="6" t="n"/>
      <c r="F372" s="6" t="n"/>
      <c r="G372" s="6" t="n"/>
      <c r="H372" s="6" t="n"/>
      <c r="I372" s="6" t="n"/>
      <c r="J372" s="6">
        <f>IF(E372&lt;&gt;"Car/Van","",SUMIFS($I$8:I372,$E$8:E372,"Car/Van",$A$8:A372,"&gt;="&amp;='Settings &amp; Rates'!$B$3,$A$8:A372,"&lt;="&amp;='Settings &amp; Rates'!$B$4))</f>
        <v/>
      </c>
      <c r="K372" s="6">
        <f>IFERROR(IF(I372=0,"",IF(E372="Car/Van",  (MIN(MAX(='Settings &amp; Rates'!$B$13-SUMIFS($I$8:I371,$E$8:E371,"Car/Van",$A$8:A371,"&gt;="&amp;='Settings &amp; Rates'!$B$3,$A$8:A371,"&lt;="&amp;='Settings &amp; Rates'!$B$4)),I372)*='Settings &amp; Rates'!$B$8  +MAX(I372-MAX(0,='Settings &amp; Rates'!$B$13-SUMIFS($I$8:I371,$E$8:E371,"Car/Van",$A$8:A371,"&gt;="&amp;='Settings &amp; Rates'!$B$3,$A$8:A371,"&lt;="&amp;='Settings &amp; Rates'!$B$4)),0)*='Settings &amp; Rates'!$B$9)/I372,IF(E372="Motorcycle",='Settings &amp; Rates'!$B$10,IF(E372="Bicycle",='Settings &amp; Rates'!$B$11,"")))),"")</f>
        <v/>
      </c>
      <c r="L372" s="6">
        <f>IF(E372="Car/Van",='Settings &amp; Rates'!$B$12*F372,0)</f>
        <v/>
      </c>
      <c r="M372" s="7">
        <f>IFERROR(IF(I372=0,"",IF(E372="Car/Van",  MIN(MAX(='Settings &amp; Rates'!$B$13-SUMIFS($I$8:I371,$E$8:E371,"Car/Van",$A$8:A371,"&gt;="&amp;='Settings &amp; Rates'!$B$3,$A$8:A371,"&lt;="&amp;='Settings &amp; Rates'!$B$4)),I372)*='Settings &amp; Rates'!$B$8 +MAX(I372-MAX(0,='Settings &amp; Rates'!$B$13-SUMIFS($I$8:I371,$E$8:E371,"Car/Van",$A$8:A371,"&gt;="&amp;='Settings &amp; Rates'!$B$3,$A$8:A371,"&lt;="&amp;='Settings &amp; Rates'!$B$4)),0)*='Settings &amp; Rates'!$B$9 +I372*F372*='Settings &amp; Rates'!$B$12,IF(E372="Motorcycle",I372*='Settings &amp; Rates'!$B$10,IF(E372="Bicycle",I372*='Settings &amp; Rates'!$B$11,0)))),"")</f>
        <v/>
      </c>
      <c r="N372" s="6" t="n"/>
    </row>
    <row r="373">
      <c r="A373" s="5" t="n"/>
      <c r="B373" s="6" t="n"/>
      <c r="C373" s="6" t="n"/>
      <c r="D373" s="6" t="n"/>
      <c r="E373" s="6" t="n"/>
      <c r="F373" s="6" t="n"/>
      <c r="G373" s="6" t="n"/>
      <c r="H373" s="6" t="n"/>
      <c r="I373" s="6" t="n"/>
      <c r="J373" s="6">
        <f>IF(E373&lt;&gt;"Car/Van","",SUMIFS($I$8:I373,$E$8:E373,"Car/Van",$A$8:A373,"&gt;="&amp;='Settings &amp; Rates'!$B$3,$A$8:A373,"&lt;="&amp;='Settings &amp; Rates'!$B$4))</f>
        <v/>
      </c>
      <c r="K373" s="6">
        <f>IFERROR(IF(I373=0,"",IF(E373="Car/Van",  (MIN(MAX(='Settings &amp; Rates'!$B$13-SUMIFS($I$8:I372,$E$8:E372,"Car/Van",$A$8:A372,"&gt;="&amp;='Settings &amp; Rates'!$B$3,$A$8:A372,"&lt;="&amp;='Settings &amp; Rates'!$B$4)),I373)*='Settings &amp; Rates'!$B$8  +MAX(I373-MAX(0,='Settings &amp; Rates'!$B$13-SUMIFS($I$8:I372,$E$8:E372,"Car/Van",$A$8:A372,"&gt;="&amp;='Settings &amp; Rates'!$B$3,$A$8:A372,"&lt;="&amp;='Settings &amp; Rates'!$B$4)),0)*='Settings &amp; Rates'!$B$9)/I373,IF(E373="Motorcycle",='Settings &amp; Rates'!$B$10,IF(E373="Bicycle",='Settings &amp; Rates'!$B$11,"")))),"")</f>
        <v/>
      </c>
      <c r="L373" s="6">
        <f>IF(E373="Car/Van",='Settings &amp; Rates'!$B$12*F373,0)</f>
        <v/>
      </c>
      <c r="M373" s="7">
        <f>IFERROR(IF(I373=0,"",IF(E373="Car/Van",  MIN(MAX(='Settings &amp; Rates'!$B$13-SUMIFS($I$8:I372,$E$8:E372,"Car/Van",$A$8:A372,"&gt;="&amp;='Settings &amp; Rates'!$B$3,$A$8:A372,"&lt;="&amp;='Settings &amp; Rates'!$B$4)),I373)*='Settings &amp; Rates'!$B$8 +MAX(I373-MAX(0,='Settings &amp; Rates'!$B$13-SUMIFS($I$8:I372,$E$8:E372,"Car/Van",$A$8:A372,"&gt;="&amp;='Settings &amp; Rates'!$B$3,$A$8:A372,"&lt;="&amp;='Settings &amp; Rates'!$B$4)),0)*='Settings &amp; Rates'!$B$9 +I373*F373*='Settings &amp; Rates'!$B$12,IF(E373="Motorcycle",I373*='Settings &amp; Rates'!$B$10,IF(E373="Bicycle",I373*='Settings &amp; Rates'!$B$11,0)))),"")</f>
        <v/>
      </c>
      <c r="N373" s="6" t="n"/>
    </row>
    <row r="374">
      <c r="A374" s="5" t="n"/>
      <c r="B374" s="6" t="n"/>
      <c r="C374" s="6" t="n"/>
      <c r="D374" s="6" t="n"/>
      <c r="E374" s="6" t="n"/>
      <c r="F374" s="6" t="n"/>
      <c r="G374" s="6" t="n"/>
      <c r="H374" s="6" t="n"/>
      <c r="I374" s="6" t="n"/>
      <c r="J374" s="6">
        <f>IF(E374&lt;&gt;"Car/Van","",SUMIFS($I$8:I374,$E$8:E374,"Car/Van",$A$8:A374,"&gt;="&amp;='Settings &amp; Rates'!$B$3,$A$8:A374,"&lt;="&amp;='Settings &amp; Rates'!$B$4))</f>
        <v/>
      </c>
      <c r="K374" s="6">
        <f>IFERROR(IF(I374=0,"",IF(E374="Car/Van",  (MIN(MAX(='Settings &amp; Rates'!$B$13-SUMIFS($I$8:I373,$E$8:E373,"Car/Van",$A$8:A373,"&gt;="&amp;='Settings &amp; Rates'!$B$3,$A$8:A373,"&lt;="&amp;='Settings &amp; Rates'!$B$4)),I374)*='Settings &amp; Rates'!$B$8  +MAX(I374-MAX(0,='Settings &amp; Rates'!$B$13-SUMIFS($I$8:I373,$E$8:E373,"Car/Van",$A$8:A373,"&gt;="&amp;='Settings &amp; Rates'!$B$3,$A$8:A373,"&lt;="&amp;='Settings &amp; Rates'!$B$4)),0)*='Settings &amp; Rates'!$B$9)/I374,IF(E374="Motorcycle",='Settings &amp; Rates'!$B$10,IF(E374="Bicycle",='Settings &amp; Rates'!$B$11,"")))),"")</f>
        <v/>
      </c>
      <c r="L374" s="6">
        <f>IF(E374="Car/Van",='Settings &amp; Rates'!$B$12*F374,0)</f>
        <v/>
      </c>
      <c r="M374" s="7">
        <f>IFERROR(IF(I374=0,"",IF(E374="Car/Van",  MIN(MAX(='Settings &amp; Rates'!$B$13-SUMIFS($I$8:I373,$E$8:E373,"Car/Van",$A$8:A373,"&gt;="&amp;='Settings &amp; Rates'!$B$3,$A$8:A373,"&lt;="&amp;='Settings &amp; Rates'!$B$4)),I374)*='Settings &amp; Rates'!$B$8 +MAX(I374-MAX(0,='Settings &amp; Rates'!$B$13-SUMIFS($I$8:I373,$E$8:E373,"Car/Van",$A$8:A373,"&gt;="&amp;='Settings &amp; Rates'!$B$3,$A$8:A373,"&lt;="&amp;='Settings &amp; Rates'!$B$4)),0)*='Settings &amp; Rates'!$B$9 +I374*F374*='Settings &amp; Rates'!$B$12,IF(E374="Motorcycle",I374*='Settings &amp; Rates'!$B$10,IF(E374="Bicycle",I374*='Settings &amp; Rates'!$B$11,0)))),"")</f>
        <v/>
      </c>
      <c r="N374" s="6" t="n"/>
    </row>
    <row r="375">
      <c r="A375" s="5" t="n"/>
      <c r="B375" s="6" t="n"/>
      <c r="C375" s="6" t="n"/>
      <c r="D375" s="6" t="n"/>
      <c r="E375" s="6" t="n"/>
      <c r="F375" s="6" t="n"/>
      <c r="G375" s="6" t="n"/>
      <c r="H375" s="6" t="n"/>
      <c r="I375" s="6" t="n"/>
      <c r="J375" s="6">
        <f>IF(E375&lt;&gt;"Car/Van","",SUMIFS($I$8:I375,$E$8:E375,"Car/Van",$A$8:A375,"&gt;="&amp;='Settings &amp; Rates'!$B$3,$A$8:A375,"&lt;="&amp;='Settings &amp; Rates'!$B$4))</f>
        <v/>
      </c>
      <c r="K375" s="6">
        <f>IFERROR(IF(I375=0,"",IF(E375="Car/Van",  (MIN(MAX(='Settings &amp; Rates'!$B$13-SUMIFS($I$8:I374,$E$8:E374,"Car/Van",$A$8:A374,"&gt;="&amp;='Settings &amp; Rates'!$B$3,$A$8:A374,"&lt;="&amp;='Settings &amp; Rates'!$B$4)),I375)*='Settings &amp; Rates'!$B$8  +MAX(I375-MAX(0,='Settings &amp; Rates'!$B$13-SUMIFS($I$8:I374,$E$8:E374,"Car/Van",$A$8:A374,"&gt;="&amp;='Settings &amp; Rates'!$B$3,$A$8:A374,"&lt;="&amp;='Settings &amp; Rates'!$B$4)),0)*='Settings &amp; Rates'!$B$9)/I375,IF(E375="Motorcycle",='Settings &amp; Rates'!$B$10,IF(E375="Bicycle",='Settings &amp; Rates'!$B$11,"")))),"")</f>
        <v/>
      </c>
      <c r="L375" s="6">
        <f>IF(E375="Car/Van",='Settings &amp; Rates'!$B$12*F375,0)</f>
        <v/>
      </c>
      <c r="M375" s="7">
        <f>IFERROR(IF(I375=0,"",IF(E375="Car/Van",  MIN(MAX(='Settings &amp; Rates'!$B$13-SUMIFS($I$8:I374,$E$8:E374,"Car/Van",$A$8:A374,"&gt;="&amp;='Settings &amp; Rates'!$B$3,$A$8:A374,"&lt;="&amp;='Settings &amp; Rates'!$B$4)),I375)*='Settings &amp; Rates'!$B$8 +MAX(I375-MAX(0,='Settings &amp; Rates'!$B$13-SUMIFS($I$8:I374,$E$8:E374,"Car/Van",$A$8:A374,"&gt;="&amp;='Settings &amp; Rates'!$B$3,$A$8:A374,"&lt;="&amp;='Settings &amp; Rates'!$B$4)),0)*='Settings &amp; Rates'!$B$9 +I375*F375*='Settings &amp; Rates'!$B$12,IF(E375="Motorcycle",I375*='Settings &amp; Rates'!$B$10,IF(E375="Bicycle",I375*='Settings &amp; Rates'!$B$11,0)))),"")</f>
        <v/>
      </c>
      <c r="N375" s="6" t="n"/>
    </row>
    <row r="376">
      <c r="A376" s="5" t="n"/>
      <c r="B376" s="6" t="n"/>
      <c r="C376" s="6" t="n"/>
      <c r="D376" s="6" t="n"/>
      <c r="E376" s="6" t="n"/>
      <c r="F376" s="6" t="n"/>
      <c r="G376" s="6" t="n"/>
      <c r="H376" s="6" t="n"/>
      <c r="I376" s="6" t="n"/>
      <c r="J376" s="6">
        <f>IF(E376&lt;&gt;"Car/Van","",SUMIFS($I$8:I376,$E$8:E376,"Car/Van",$A$8:A376,"&gt;="&amp;='Settings &amp; Rates'!$B$3,$A$8:A376,"&lt;="&amp;='Settings &amp; Rates'!$B$4))</f>
        <v/>
      </c>
      <c r="K376" s="6">
        <f>IFERROR(IF(I376=0,"",IF(E376="Car/Van",  (MIN(MAX(='Settings &amp; Rates'!$B$13-SUMIFS($I$8:I375,$E$8:E375,"Car/Van",$A$8:A375,"&gt;="&amp;='Settings &amp; Rates'!$B$3,$A$8:A375,"&lt;="&amp;='Settings &amp; Rates'!$B$4)),I376)*='Settings &amp; Rates'!$B$8  +MAX(I376-MAX(0,='Settings &amp; Rates'!$B$13-SUMIFS($I$8:I375,$E$8:E375,"Car/Van",$A$8:A375,"&gt;="&amp;='Settings &amp; Rates'!$B$3,$A$8:A375,"&lt;="&amp;='Settings &amp; Rates'!$B$4)),0)*='Settings &amp; Rates'!$B$9)/I376,IF(E376="Motorcycle",='Settings &amp; Rates'!$B$10,IF(E376="Bicycle",='Settings &amp; Rates'!$B$11,"")))),"")</f>
        <v/>
      </c>
      <c r="L376" s="6">
        <f>IF(E376="Car/Van",='Settings &amp; Rates'!$B$12*F376,0)</f>
        <v/>
      </c>
      <c r="M376" s="7">
        <f>IFERROR(IF(I376=0,"",IF(E376="Car/Van",  MIN(MAX(='Settings &amp; Rates'!$B$13-SUMIFS($I$8:I375,$E$8:E375,"Car/Van",$A$8:A375,"&gt;="&amp;='Settings &amp; Rates'!$B$3,$A$8:A375,"&lt;="&amp;='Settings &amp; Rates'!$B$4)),I376)*='Settings &amp; Rates'!$B$8 +MAX(I376-MAX(0,='Settings &amp; Rates'!$B$13-SUMIFS($I$8:I375,$E$8:E375,"Car/Van",$A$8:A375,"&gt;="&amp;='Settings &amp; Rates'!$B$3,$A$8:A375,"&lt;="&amp;='Settings &amp; Rates'!$B$4)),0)*='Settings &amp; Rates'!$B$9 +I376*F376*='Settings &amp; Rates'!$B$12,IF(E376="Motorcycle",I376*='Settings &amp; Rates'!$B$10,IF(E376="Bicycle",I376*='Settings &amp; Rates'!$B$11,0)))),"")</f>
        <v/>
      </c>
      <c r="N376" s="6" t="n"/>
    </row>
    <row r="377">
      <c r="A377" s="5" t="n"/>
      <c r="B377" s="6" t="n"/>
      <c r="C377" s="6" t="n"/>
      <c r="D377" s="6" t="n"/>
      <c r="E377" s="6" t="n"/>
      <c r="F377" s="6" t="n"/>
      <c r="G377" s="6" t="n"/>
      <c r="H377" s="6" t="n"/>
      <c r="I377" s="6" t="n"/>
      <c r="J377" s="6">
        <f>IF(E377&lt;&gt;"Car/Van","",SUMIFS($I$8:I377,$E$8:E377,"Car/Van",$A$8:A377,"&gt;="&amp;='Settings &amp; Rates'!$B$3,$A$8:A377,"&lt;="&amp;='Settings &amp; Rates'!$B$4))</f>
        <v/>
      </c>
      <c r="K377" s="6">
        <f>IFERROR(IF(I377=0,"",IF(E377="Car/Van",  (MIN(MAX(='Settings &amp; Rates'!$B$13-SUMIFS($I$8:I376,$E$8:E376,"Car/Van",$A$8:A376,"&gt;="&amp;='Settings &amp; Rates'!$B$3,$A$8:A376,"&lt;="&amp;='Settings &amp; Rates'!$B$4)),I377)*='Settings &amp; Rates'!$B$8  +MAX(I377-MAX(0,='Settings &amp; Rates'!$B$13-SUMIFS($I$8:I376,$E$8:E376,"Car/Van",$A$8:A376,"&gt;="&amp;='Settings &amp; Rates'!$B$3,$A$8:A376,"&lt;="&amp;='Settings &amp; Rates'!$B$4)),0)*='Settings &amp; Rates'!$B$9)/I377,IF(E377="Motorcycle",='Settings &amp; Rates'!$B$10,IF(E377="Bicycle",='Settings &amp; Rates'!$B$11,"")))),"")</f>
        <v/>
      </c>
      <c r="L377" s="6">
        <f>IF(E377="Car/Van",='Settings &amp; Rates'!$B$12*F377,0)</f>
        <v/>
      </c>
      <c r="M377" s="7">
        <f>IFERROR(IF(I377=0,"",IF(E377="Car/Van",  MIN(MAX(='Settings &amp; Rates'!$B$13-SUMIFS($I$8:I376,$E$8:E376,"Car/Van",$A$8:A376,"&gt;="&amp;='Settings &amp; Rates'!$B$3,$A$8:A376,"&lt;="&amp;='Settings &amp; Rates'!$B$4)),I377)*='Settings &amp; Rates'!$B$8 +MAX(I377-MAX(0,='Settings &amp; Rates'!$B$13-SUMIFS($I$8:I376,$E$8:E376,"Car/Van",$A$8:A376,"&gt;="&amp;='Settings &amp; Rates'!$B$3,$A$8:A376,"&lt;="&amp;='Settings &amp; Rates'!$B$4)),0)*='Settings &amp; Rates'!$B$9 +I377*F377*='Settings &amp; Rates'!$B$12,IF(E377="Motorcycle",I377*='Settings &amp; Rates'!$B$10,IF(E377="Bicycle",I377*='Settings &amp; Rates'!$B$11,0)))),"")</f>
        <v/>
      </c>
      <c r="N377" s="6" t="n"/>
    </row>
    <row r="378">
      <c r="A378" s="5" t="n"/>
      <c r="B378" s="6" t="n"/>
      <c r="C378" s="6" t="n"/>
      <c r="D378" s="6" t="n"/>
      <c r="E378" s="6" t="n"/>
      <c r="F378" s="6" t="n"/>
      <c r="G378" s="6" t="n"/>
      <c r="H378" s="6" t="n"/>
      <c r="I378" s="6" t="n"/>
      <c r="J378" s="6">
        <f>IF(E378&lt;&gt;"Car/Van","",SUMIFS($I$8:I378,$E$8:E378,"Car/Van",$A$8:A378,"&gt;="&amp;='Settings &amp; Rates'!$B$3,$A$8:A378,"&lt;="&amp;='Settings &amp; Rates'!$B$4))</f>
        <v/>
      </c>
      <c r="K378" s="6">
        <f>IFERROR(IF(I378=0,"",IF(E378="Car/Van",  (MIN(MAX(='Settings &amp; Rates'!$B$13-SUMIFS($I$8:I377,$E$8:E377,"Car/Van",$A$8:A377,"&gt;="&amp;='Settings &amp; Rates'!$B$3,$A$8:A377,"&lt;="&amp;='Settings &amp; Rates'!$B$4)),I378)*='Settings &amp; Rates'!$B$8  +MAX(I378-MAX(0,='Settings &amp; Rates'!$B$13-SUMIFS($I$8:I377,$E$8:E377,"Car/Van",$A$8:A377,"&gt;="&amp;='Settings &amp; Rates'!$B$3,$A$8:A377,"&lt;="&amp;='Settings &amp; Rates'!$B$4)),0)*='Settings &amp; Rates'!$B$9)/I378,IF(E378="Motorcycle",='Settings &amp; Rates'!$B$10,IF(E378="Bicycle",='Settings &amp; Rates'!$B$11,"")))),"")</f>
        <v/>
      </c>
      <c r="L378" s="6">
        <f>IF(E378="Car/Van",='Settings &amp; Rates'!$B$12*F378,0)</f>
        <v/>
      </c>
      <c r="M378" s="7">
        <f>IFERROR(IF(I378=0,"",IF(E378="Car/Van",  MIN(MAX(='Settings &amp; Rates'!$B$13-SUMIFS($I$8:I377,$E$8:E377,"Car/Van",$A$8:A377,"&gt;="&amp;='Settings &amp; Rates'!$B$3,$A$8:A377,"&lt;="&amp;='Settings &amp; Rates'!$B$4)),I378)*='Settings &amp; Rates'!$B$8 +MAX(I378-MAX(0,='Settings &amp; Rates'!$B$13-SUMIFS($I$8:I377,$E$8:E377,"Car/Van",$A$8:A377,"&gt;="&amp;='Settings &amp; Rates'!$B$3,$A$8:A377,"&lt;="&amp;='Settings &amp; Rates'!$B$4)),0)*='Settings &amp; Rates'!$B$9 +I378*F378*='Settings &amp; Rates'!$B$12,IF(E378="Motorcycle",I378*='Settings &amp; Rates'!$B$10,IF(E378="Bicycle",I378*='Settings &amp; Rates'!$B$11,0)))),"")</f>
        <v/>
      </c>
      <c r="N378" s="6" t="n"/>
    </row>
    <row r="379">
      <c r="A379" s="5" t="n"/>
      <c r="B379" s="6" t="n"/>
      <c r="C379" s="6" t="n"/>
      <c r="D379" s="6" t="n"/>
      <c r="E379" s="6" t="n"/>
      <c r="F379" s="6" t="n"/>
      <c r="G379" s="6" t="n"/>
      <c r="H379" s="6" t="n"/>
      <c r="I379" s="6" t="n"/>
      <c r="J379" s="6">
        <f>IF(E379&lt;&gt;"Car/Van","",SUMIFS($I$8:I379,$E$8:E379,"Car/Van",$A$8:A379,"&gt;="&amp;='Settings &amp; Rates'!$B$3,$A$8:A379,"&lt;="&amp;='Settings &amp; Rates'!$B$4))</f>
        <v/>
      </c>
      <c r="K379" s="6">
        <f>IFERROR(IF(I379=0,"",IF(E379="Car/Van",  (MIN(MAX(='Settings &amp; Rates'!$B$13-SUMIFS($I$8:I378,$E$8:E378,"Car/Van",$A$8:A378,"&gt;="&amp;='Settings &amp; Rates'!$B$3,$A$8:A378,"&lt;="&amp;='Settings &amp; Rates'!$B$4)),I379)*='Settings &amp; Rates'!$B$8  +MAX(I379-MAX(0,='Settings &amp; Rates'!$B$13-SUMIFS($I$8:I378,$E$8:E378,"Car/Van",$A$8:A378,"&gt;="&amp;='Settings &amp; Rates'!$B$3,$A$8:A378,"&lt;="&amp;='Settings &amp; Rates'!$B$4)),0)*='Settings &amp; Rates'!$B$9)/I379,IF(E379="Motorcycle",='Settings &amp; Rates'!$B$10,IF(E379="Bicycle",='Settings &amp; Rates'!$B$11,"")))),"")</f>
        <v/>
      </c>
      <c r="L379" s="6">
        <f>IF(E379="Car/Van",='Settings &amp; Rates'!$B$12*F379,0)</f>
        <v/>
      </c>
      <c r="M379" s="7">
        <f>IFERROR(IF(I379=0,"",IF(E379="Car/Van",  MIN(MAX(='Settings &amp; Rates'!$B$13-SUMIFS($I$8:I378,$E$8:E378,"Car/Van",$A$8:A378,"&gt;="&amp;='Settings &amp; Rates'!$B$3,$A$8:A378,"&lt;="&amp;='Settings &amp; Rates'!$B$4)),I379)*='Settings &amp; Rates'!$B$8 +MAX(I379-MAX(0,='Settings &amp; Rates'!$B$13-SUMIFS($I$8:I378,$E$8:E378,"Car/Van",$A$8:A378,"&gt;="&amp;='Settings &amp; Rates'!$B$3,$A$8:A378,"&lt;="&amp;='Settings &amp; Rates'!$B$4)),0)*='Settings &amp; Rates'!$B$9 +I379*F379*='Settings &amp; Rates'!$B$12,IF(E379="Motorcycle",I379*='Settings &amp; Rates'!$B$10,IF(E379="Bicycle",I379*='Settings &amp; Rates'!$B$11,0)))),"")</f>
        <v/>
      </c>
      <c r="N379" s="6" t="n"/>
    </row>
    <row r="380">
      <c r="A380" s="5" t="n"/>
      <c r="B380" s="6" t="n"/>
      <c r="C380" s="6" t="n"/>
      <c r="D380" s="6" t="n"/>
      <c r="E380" s="6" t="n"/>
      <c r="F380" s="6" t="n"/>
      <c r="G380" s="6" t="n"/>
      <c r="H380" s="6" t="n"/>
      <c r="I380" s="6" t="n"/>
      <c r="J380" s="6">
        <f>IF(E380&lt;&gt;"Car/Van","",SUMIFS($I$8:I380,$E$8:E380,"Car/Van",$A$8:A380,"&gt;="&amp;='Settings &amp; Rates'!$B$3,$A$8:A380,"&lt;="&amp;='Settings &amp; Rates'!$B$4))</f>
        <v/>
      </c>
      <c r="K380" s="6">
        <f>IFERROR(IF(I380=0,"",IF(E380="Car/Van",  (MIN(MAX(='Settings &amp; Rates'!$B$13-SUMIFS($I$8:I379,$E$8:E379,"Car/Van",$A$8:A379,"&gt;="&amp;='Settings &amp; Rates'!$B$3,$A$8:A379,"&lt;="&amp;='Settings &amp; Rates'!$B$4)),I380)*='Settings &amp; Rates'!$B$8  +MAX(I380-MAX(0,='Settings &amp; Rates'!$B$13-SUMIFS($I$8:I379,$E$8:E379,"Car/Van",$A$8:A379,"&gt;="&amp;='Settings &amp; Rates'!$B$3,$A$8:A379,"&lt;="&amp;='Settings &amp; Rates'!$B$4)),0)*='Settings &amp; Rates'!$B$9)/I380,IF(E380="Motorcycle",='Settings &amp; Rates'!$B$10,IF(E380="Bicycle",='Settings &amp; Rates'!$B$11,"")))),"")</f>
        <v/>
      </c>
      <c r="L380" s="6">
        <f>IF(E380="Car/Van",='Settings &amp; Rates'!$B$12*F380,0)</f>
        <v/>
      </c>
      <c r="M380" s="7">
        <f>IFERROR(IF(I380=0,"",IF(E380="Car/Van",  MIN(MAX(='Settings &amp; Rates'!$B$13-SUMIFS($I$8:I379,$E$8:E379,"Car/Van",$A$8:A379,"&gt;="&amp;='Settings &amp; Rates'!$B$3,$A$8:A379,"&lt;="&amp;='Settings &amp; Rates'!$B$4)),I380)*='Settings &amp; Rates'!$B$8 +MAX(I380-MAX(0,='Settings &amp; Rates'!$B$13-SUMIFS($I$8:I379,$E$8:E379,"Car/Van",$A$8:A379,"&gt;="&amp;='Settings &amp; Rates'!$B$3,$A$8:A379,"&lt;="&amp;='Settings &amp; Rates'!$B$4)),0)*='Settings &amp; Rates'!$B$9 +I380*F380*='Settings &amp; Rates'!$B$12,IF(E380="Motorcycle",I380*='Settings &amp; Rates'!$B$10,IF(E380="Bicycle",I380*='Settings &amp; Rates'!$B$11,0)))),"")</f>
        <v/>
      </c>
      <c r="N380" s="6" t="n"/>
    </row>
    <row r="381">
      <c r="A381" s="5" t="n"/>
      <c r="B381" s="6" t="n"/>
      <c r="C381" s="6" t="n"/>
      <c r="D381" s="6" t="n"/>
      <c r="E381" s="6" t="n"/>
      <c r="F381" s="6" t="n"/>
      <c r="G381" s="6" t="n"/>
      <c r="H381" s="6" t="n"/>
      <c r="I381" s="6" t="n"/>
      <c r="J381" s="6">
        <f>IF(E381&lt;&gt;"Car/Van","",SUMIFS($I$8:I381,$E$8:E381,"Car/Van",$A$8:A381,"&gt;="&amp;='Settings &amp; Rates'!$B$3,$A$8:A381,"&lt;="&amp;='Settings &amp; Rates'!$B$4))</f>
        <v/>
      </c>
      <c r="K381" s="6">
        <f>IFERROR(IF(I381=0,"",IF(E381="Car/Van",  (MIN(MAX(='Settings &amp; Rates'!$B$13-SUMIFS($I$8:I380,$E$8:E380,"Car/Van",$A$8:A380,"&gt;="&amp;='Settings &amp; Rates'!$B$3,$A$8:A380,"&lt;="&amp;='Settings &amp; Rates'!$B$4)),I381)*='Settings &amp; Rates'!$B$8  +MAX(I381-MAX(0,='Settings &amp; Rates'!$B$13-SUMIFS($I$8:I380,$E$8:E380,"Car/Van",$A$8:A380,"&gt;="&amp;='Settings &amp; Rates'!$B$3,$A$8:A380,"&lt;="&amp;='Settings &amp; Rates'!$B$4)),0)*='Settings &amp; Rates'!$B$9)/I381,IF(E381="Motorcycle",='Settings &amp; Rates'!$B$10,IF(E381="Bicycle",='Settings &amp; Rates'!$B$11,"")))),"")</f>
        <v/>
      </c>
      <c r="L381" s="6">
        <f>IF(E381="Car/Van",='Settings &amp; Rates'!$B$12*F381,0)</f>
        <v/>
      </c>
      <c r="M381" s="7">
        <f>IFERROR(IF(I381=0,"",IF(E381="Car/Van",  MIN(MAX(='Settings &amp; Rates'!$B$13-SUMIFS($I$8:I380,$E$8:E380,"Car/Van",$A$8:A380,"&gt;="&amp;='Settings &amp; Rates'!$B$3,$A$8:A380,"&lt;="&amp;='Settings &amp; Rates'!$B$4)),I381)*='Settings &amp; Rates'!$B$8 +MAX(I381-MAX(0,='Settings &amp; Rates'!$B$13-SUMIFS($I$8:I380,$E$8:E380,"Car/Van",$A$8:A380,"&gt;="&amp;='Settings &amp; Rates'!$B$3,$A$8:A380,"&lt;="&amp;='Settings &amp; Rates'!$B$4)),0)*='Settings &amp; Rates'!$B$9 +I381*F381*='Settings &amp; Rates'!$B$12,IF(E381="Motorcycle",I381*='Settings &amp; Rates'!$B$10,IF(E381="Bicycle",I381*='Settings &amp; Rates'!$B$11,0)))),"")</f>
        <v/>
      </c>
      <c r="N381" s="6" t="n"/>
    </row>
    <row r="382">
      <c r="A382" s="5" t="n"/>
      <c r="B382" s="6" t="n"/>
      <c r="C382" s="6" t="n"/>
      <c r="D382" s="6" t="n"/>
      <c r="E382" s="6" t="n"/>
      <c r="F382" s="6" t="n"/>
      <c r="G382" s="6" t="n"/>
      <c r="H382" s="6" t="n"/>
      <c r="I382" s="6" t="n"/>
      <c r="J382" s="6">
        <f>IF(E382&lt;&gt;"Car/Van","",SUMIFS($I$8:I382,$E$8:E382,"Car/Van",$A$8:A382,"&gt;="&amp;='Settings &amp; Rates'!$B$3,$A$8:A382,"&lt;="&amp;='Settings &amp; Rates'!$B$4))</f>
        <v/>
      </c>
      <c r="K382" s="6">
        <f>IFERROR(IF(I382=0,"",IF(E382="Car/Van",  (MIN(MAX(='Settings &amp; Rates'!$B$13-SUMIFS($I$8:I381,$E$8:E381,"Car/Van",$A$8:A381,"&gt;="&amp;='Settings &amp; Rates'!$B$3,$A$8:A381,"&lt;="&amp;='Settings &amp; Rates'!$B$4)),I382)*='Settings &amp; Rates'!$B$8  +MAX(I382-MAX(0,='Settings &amp; Rates'!$B$13-SUMIFS($I$8:I381,$E$8:E381,"Car/Van",$A$8:A381,"&gt;="&amp;='Settings &amp; Rates'!$B$3,$A$8:A381,"&lt;="&amp;='Settings &amp; Rates'!$B$4)),0)*='Settings &amp; Rates'!$B$9)/I382,IF(E382="Motorcycle",='Settings &amp; Rates'!$B$10,IF(E382="Bicycle",='Settings &amp; Rates'!$B$11,"")))),"")</f>
        <v/>
      </c>
      <c r="L382" s="6">
        <f>IF(E382="Car/Van",='Settings &amp; Rates'!$B$12*F382,0)</f>
        <v/>
      </c>
      <c r="M382" s="7">
        <f>IFERROR(IF(I382=0,"",IF(E382="Car/Van",  MIN(MAX(='Settings &amp; Rates'!$B$13-SUMIFS($I$8:I381,$E$8:E381,"Car/Van",$A$8:A381,"&gt;="&amp;='Settings &amp; Rates'!$B$3,$A$8:A381,"&lt;="&amp;='Settings &amp; Rates'!$B$4)),I382)*='Settings &amp; Rates'!$B$8 +MAX(I382-MAX(0,='Settings &amp; Rates'!$B$13-SUMIFS($I$8:I381,$E$8:E381,"Car/Van",$A$8:A381,"&gt;="&amp;='Settings &amp; Rates'!$B$3,$A$8:A381,"&lt;="&amp;='Settings &amp; Rates'!$B$4)),0)*='Settings &amp; Rates'!$B$9 +I382*F382*='Settings &amp; Rates'!$B$12,IF(E382="Motorcycle",I382*='Settings &amp; Rates'!$B$10,IF(E382="Bicycle",I382*='Settings &amp; Rates'!$B$11,0)))),"")</f>
        <v/>
      </c>
      <c r="N382" s="6" t="n"/>
    </row>
    <row r="383">
      <c r="A383" s="5" t="n"/>
      <c r="B383" s="6" t="n"/>
      <c r="C383" s="6" t="n"/>
      <c r="D383" s="6" t="n"/>
      <c r="E383" s="6" t="n"/>
      <c r="F383" s="6" t="n"/>
      <c r="G383" s="6" t="n"/>
      <c r="H383" s="6" t="n"/>
      <c r="I383" s="6" t="n"/>
      <c r="J383" s="6">
        <f>IF(E383&lt;&gt;"Car/Van","",SUMIFS($I$8:I383,$E$8:E383,"Car/Van",$A$8:A383,"&gt;="&amp;='Settings &amp; Rates'!$B$3,$A$8:A383,"&lt;="&amp;='Settings &amp; Rates'!$B$4))</f>
        <v/>
      </c>
      <c r="K383" s="6">
        <f>IFERROR(IF(I383=0,"",IF(E383="Car/Van",  (MIN(MAX(='Settings &amp; Rates'!$B$13-SUMIFS($I$8:I382,$E$8:E382,"Car/Van",$A$8:A382,"&gt;="&amp;='Settings &amp; Rates'!$B$3,$A$8:A382,"&lt;="&amp;='Settings &amp; Rates'!$B$4)),I383)*='Settings &amp; Rates'!$B$8  +MAX(I383-MAX(0,='Settings &amp; Rates'!$B$13-SUMIFS($I$8:I382,$E$8:E382,"Car/Van",$A$8:A382,"&gt;="&amp;='Settings &amp; Rates'!$B$3,$A$8:A382,"&lt;="&amp;='Settings &amp; Rates'!$B$4)),0)*='Settings &amp; Rates'!$B$9)/I383,IF(E383="Motorcycle",='Settings &amp; Rates'!$B$10,IF(E383="Bicycle",='Settings &amp; Rates'!$B$11,"")))),"")</f>
        <v/>
      </c>
      <c r="L383" s="6">
        <f>IF(E383="Car/Van",='Settings &amp; Rates'!$B$12*F383,0)</f>
        <v/>
      </c>
      <c r="M383" s="7">
        <f>IFERROR(IF(I383=0,"",IF(E383="Car/Van",  MIN(MAX(='Settings &amp; Rates'!$B$13-SUMIFS($I$8:I382,$E$8:E382,"Car/Van",$A$8:A382,"&gt;="&amp;='Settings &amp; Rates'!$B$3,$A$8:A382,"&lt;="&amp;='Settings &amp; Rates'!$B$4)),I383)*='Settings &amp; Rates'!$B$8 +MAX(I383-MAX(0,='Settings &amp; Rates'!$B$13-SUMIFS($I$8:I382,$E$8:E382,"Car/Van",$A$8:A382,"&gt;="&amp;='Settings &amp; Rates'!$B$3,$A$8:A382,"&lt;="&amp;='Settings &amp; Rates'!$B$4)),0)*='Settings &amp; Rates'!$B$9 +I383*F383*='Settings &amp; Rates'!$B$12,IF(E383="Motorcycle",I383*='Settings &amp; Rates'!$B$10,IF(E383="Bicycle",I383*='Settings &amp; Rates'!$B$11,0)))),"")</f>
        <v/>
      </c>
      <c r="N383" s="6" t="n"/>
    </row>
    <row r="384">
      <c r="A384" s="5" t="n"/>
      <c r="B384" s="6" t="n"/>
      <c r="C384" s="6" t="n"/>
      <c r="D384" s="6" t="n"/>
      <c r="E384" s="6" t="n"/>
      <c r="F384" s="6" t="n"/>
      <c r="G384" s="6" t="n"/>
      <c r="H384" s="6" t="n"/>
      <c r="I384" s="6" t="n"/>
      <c r="J384" s="6">
        <f>IF(E384&lt;&gt;"Car/Van","",SUMIFS($I$8:I384,$E$8:E384,"Car/Van",$A$8:A384,"&gt;="&amp;='Settings &amp; Rates'!$B$3,$A$8:A384,"&lt;="&amp;='Settings &amp; Rates'!$B$4))</f>
        <v/>
      </c>
      <c r="K384" s="6">
        <f>IFERROR(IF(I384=0,"",IF(E384="Car/Van",  (MIN(MAX(='Settings &amp; Rates'!$B$13-SUMIFS($I$8:I383,$E$8:E383,"Car/Van",$A$8:A383,"&gt;="&amp;='Settings &amp; Rates'!$B$3,$A$8:A383,"&lt;="&amp;='Settings &amp; Rates'!$B$4)),I384)*='Settings &amp; Rates'!$B$8  +MAX(I384-MAX(0,='Settings &amp; Rates'!$B$13-SUMIFS($I$8:I383,$E$8:E383,"Car/Van",$A$8:A383,"&gt;="&amp;='Settings &amp; Rates'!$B$3,$A$8:A383,"&lt;="&amp;='Settings &amp; Rates'!$B$4)),0)*='Settings &amp; Rates'!$B$9)/I384,IF(E384="Motorcycle",='Settings &amp; Rates'!$B$10,IF(E384="Bicycle",='Settings &amp; Rates'!$B$11,"")))),"")</f>
        <v/>
      </c>
      <c r="L384" s="6">
        <f>IF(E384="Car/Van",='Settings &amp; Rates'!$B$12*F384,0)</f>
        <v/>
      </c>
      <c r="M384" s="7">
        <f>IFERROR(IF(I384=0,"",IF(E384="Car/Van",  MIN(MAX(='Settings &amp; Rates'!$B$13-SUMIFS($I$8:I383,$E$8:E383,"Car/Van",$A$8:A383,"&gt;="&amp;='Settings &amp; Rates'!$B$3,$A$8:A383,"&lt;="&amp;='Settings &amp; Rates'!$B$4)),I384)*='Settings &amp; Rates'!$B$8 +MAX(I384-MAX(0,='Settings &amp; Rates'!$B$13-SUMIFS($I$8:I383,$E$8:E383,"Car/Van",$A$8:A383,"&gt;="&amp;='Settings &amp; Rates'!$B$3,$A$8:A383,"&lt;="&amp;='Settings &amp; Rates'!$B$4)),0)*='Settings &amp; Rates'!$B$9 +I384*F384*='Settings &amp; Rates'!$B$12,IF(E384="Motorcycle",I384*='Settings &amp; Rates'!$B$10,IF(E384="Bicycle",I384*='Settings &amp; Rates'!$B$11,0)))),"")</f>
        <v/>
      </c>
      <c r="N384" s="6" t="n"/>
    </row>
    <row r="385">
      <c r="A385" s="5" t="n"/>
      <c r="B385" s="6" t="n"/>
      <c r="C385" s="6" t="n"/>
      <c r="D385" s="6" t="n"/>
      <c r="E385" s="6" t="n"/>
      <c r="F385" s="6" t="n"/>
      <c r="G385" s="6" t="n"/>
      <c r="H385" s="6" t="n"/>
      <c r="I385" s="6" t="n"/>
      <c r="J385" s="6">
        <f>IF(E385&lt;&gt;"Car/Van","",SUMIFS($I$8:I385,$E$8:E385,"Car/Van",$A$8:A385,"&gt;="&amp;='Settings &amp; Rates'!$B$3,$A$8:A385,"&lt;="&amp;='Settings &amp; Rates'!$B$4))</f>
        <v/>
      </c>
      <c r="K385" s="6">
        <f>IFERROR(IF(I385=0,"",IF(E385="Car/Van",  (MIN(MAX(='Settings &amp; Rates'!$B$13-SUMIFS($I$8:I384,$E$8:E384,"Car/Van",$A$8:A384,"&gt;="&amp;='Settings &amp; Rates'!$B$3,$A$8:A384,"&lt;="&amp;='Settings &amp; Rates'!$B$4)),I385)*='Settings &amp; Rates'!$B$8  +MAX(I385-MAX(0,='Settings &amp; Rates'!$B$13-SUMIFS($I$8:I384,$E$8:E384,"Car/Van",$A$8:A384,"&gt;="&amp;='Settings &amp; Rates'!$B$3,$A$8:A384,"&lt;="&amp;='Settings &amp; Rates'!$B$4)),0)*='Settings &amp; Rates'!$B$9)/I385,IF(E385="Motorcycle",='Settings &amp; Rates'!$B$10,IF(E385="Bicycle",='Settings &amp; Rates'!$B$11,"")))),"")</f>
        <v/>
      </c>
      <c r="L385" s="6">
        <f>IF(E385="Car/Van",='Settings &amp; Rates'!$B$12*F385,0)</f>
        <v/>
      </c>
      <c r="M385" s="7">
        <f>IFERROR(IF(I385=0,"",IF(E385="Car/Van",  MIN(MAX(='Settings &amp; Rates'!$B$13-SUMIFS($I$8:I384,$E$8:E384,"Car/Van",$A$8:A384,"&gt;="&amp;='Settings &amp; Rates'!$B$3,$A$8:A384,"&lt;="&amp;='Settings &amp; Rates'!$B$4)),I385)*='Settings &amp; Rates'!$B$8 +MAX(I385-MAX(0,='Settings &amp; Rates'!$B$13-SUMIFS($I$8:I384,$E$8:E384,"Car/Van",$A$8:A384,"&gt;="&amp;='Settings &amp; Rates'!$B$3,$A$8:A384,"&lt;="&amp;='Settings &amp; Rates'!$B$4)),0)*='Settings &amp; Rates'!$B$9 +I385*F385*='Settings &amp; Rates'!$B$12,IF(E385="Motorcycle",I385*='Settings &amp; Rates'!$B$10,IF(E385="Bicycle",I385*='Settings &amp; Rates'!$B$11,0)))),"")</f>
        <v/>
      </c>
      <c r="N385" s="6" t="n"/>
    </row>
    <row r="386">
      <c r="A386" s="5" t="n"/>
      <c r="B386" s="6" t="n"/>
      <c r="C386" s="6" t="n"/>
      <c r="D386" s="6" t="n"/>
      <c r="E386" s="6" t="n"/>
      <c r="F386" s="6" t="n"/>
      <c r="G386" s="6" t="n"/>
      <c r="H386" s="6" t="n"/>
      <c r="I386" s="6" t="n"/>
      <c r="J386" s="6">
        <f>IF(E386&lt;&gt;"Car/Van","",SUMIFS($I$8:I386,$E$8:E386,"Car/Van",$A$8:A386,"&gt;="&amp;='Settings &amp; Rates'!$B$3,$A$8:A386,"&lt;="&amp;='Settings &amp; Rates'!$B$4))</f>
        <v/>
      </c>
      <c r="K386" s="6">
        <f>IFERROR(IF(I386=0,"",IF(E386="Car/Van",  (MIN(MAX(='Settings &amp; Rates'!$B$13-SUMIFS($I$8:I385,$E$8:E385,"Car/Van",$A$8:A385,"&gt;="&amp;='Settings &amp; Rates'!$B$3,$A$8:A385,"&lt;="&amp;='Settings &amp; Rates'!$B$4)),I386)*='Settings &amp; Rates'!$B$8  +MAX(I386-MAX(0,='Settings &amp; Rates'!$B$13-SUMIFS($I$8:I385,$E$8:E385,"Car/Van",$A$8:A385,"&gt;="&amp;='Settings &amp; Rates'!$B$3,$A$8:A385,"&lt;="&amp;='Settings &amp; Rates'!$B$4)),0)*='Settings &amp; Rates'!$B$9)/I386,IF(E386="Motorcycle",='Settings &amp; Rates'!$B$10,IF(E386="Bicycle",='Settings &amp; Rates'!$B$11,"")))),"")</f>
        <v/>
      </c>
      <c r="L386" s="6">
        <f>IF(E386="Car/Van",='Settings &amp; Rates'!$B$12*F386,0)</f>
        <v/>
      </c>
      <c r="M386" s="7">
        <f>IFERROR(IF(I386=0,"",IF(E386="Car/Van",  MIN(MAX(='Settings &amp; Rates'!$B$13-SUMIFS($I$8:I385,$E$8:E385,"Car/Van",$A$8:A385,"&gt;="&amp;='Settings &amp; Rates'!$B$3,$A$8:A385,"&lt;="&amp;='Settings &amp; Rates'!$B$4)),I386)*='Settings &amp; Rates'!$B$8 +MAX(I386-MAX(0,='Settings &amp; Rates'!$B$13-SUMIFS($I$8:I385,$E$8:E385,"Car/Van",$A$8:A385,"&gt;="&amp;='Settings &amp; Rates'!$B$3,$A$8:A385,"&lt;="&amp;='Settings &amp; Rates'!$B$4)),0)*='Settings &amp; Rates'!$B$9 +I386*F386*='Settings &amp; Rates'!$B$12,IF(E386="Motorcycle",I386*='Settings &amp; Rates'!$B$10,IF(E386="Bicycle",I386*='Settings &amp; Rates'!$B$11,0)))),"")</f>
        <v/>
      </c>
      <c r="N386" s="6" t="n"/>
    </row>
    <row r="387">
      <c r="A387" s="5" t="n"/>
      <c r="B387" s="6" t="n"/>
      <c r="C387" s="6" t="n"/>
      <c r="D387" s="6" t="n"/>
      <c r="E387" s="6" t="n"/>
      <c r="F387" s="6" t="n"/>
      <c r="G387" s="6" t="n"/>
      <c r="H387" s="6" t="n"/>
      <c r="I387" s="6" t="n"/>
      <c r="J387" s="6">
        <f>IF(E387&lt;&gt;"Car/Van","",SUMIFS($I$8:I387,$E$8:E387,"Car/Van",$A$8:A387,"&gt;="&amp;='Settings &amp; Rates'!$B$3,$A$8:A387,"&lt;="&amp;='Settings &amp; Rates'!$B$4))</f>
        <v/>
      </c>
      <c r="K387" s="6">
        <f>IFERROR(IF(I387=0,"",IF(E387="Car/Van",  (MIN(MAX(='Settings &amp; Rates'!$B$13-SUMIFS($I$8:I386,$E$8:E386,"Car/Van",$A$8:A386,"&gt;="&amp;='Settings &amp; Rates'!$B$3,$A$8:A386,"&lt;="&amp;='Settings &amp; Rates'!$B$4)),I387)*='Settings &amp; Rates'!$B$8  +MAX(I387-MAX(0,='Settings &amp; Rates'!$B$13-SUMIFS($I$8:I386,$E$8:E386,"Car/Van",$A$8:A386,"&gt;="&amp;='Settings &amp; Rates'!$B$3,$A$8:A386,"&lt;="&amp;='Settings &amp; Rates'!$B$4)),0)*='Settings &amp; Rates'!$B$9)/I387,IF(E387="Motorcycle",='Settings &amp; Rates'!$B$10,IF(E387="Bicycle",='Settings &amp; Rates'!$B$11,"")))),"")</f>
        <v/>
      </c>
      <c r="L387" s="6">
        <f>IF(E387="Car/Van",='Settings &amp; Rates'!$B$12*F387,0)</f>
        <v/>
      </c>
      <c r="M387" s="7">
        <f>IFERROR(IF(I387=0,"",IF(E387="Car/Van",  MIN(MAX(='Settings &amp; Rates'!$B$13-SUMIFS($I$8:I386,$E$8:E386,"Car/Van",$A$8:A386,"&gt;="&amp;='Settings &amp; Rates'!$B$3,$A$8:A386,"&lt;="&amp;='Settings &amp; Rates'!$B$4)),I387)*='Settings &amp; Rates'!$B$8 +MAX(I387-MAX(0,='Settings &amp; Rates'!$B$13-SUMIFS($I$8:I386,$E$8:E386,"Car/Van",$A$8:A386,"&gt;="&amp;='Settings &amp; Rates'!$B$3,$A$8:A386,"&lt;="&amp;='Settings &amp; Rates'!$B$4)),0)*='Settings &amp; Rates'!$B$9 +I387*F387*='Settings &amp; Rates'!$B$12,IF(E387="Motorcycle",I387*='Settings &amp; Rates'!$B$10,IF(E387="Bicycle",I387*='Settings &amp; Rates'!$B$11,0)))),"")</f>
        <v/>
      </c>
      <c r="N387" s="6" t="n"/>
    </row>
    <row r="388">
      <c r="A388" s="5" t="n"/>
      <c r="B388" s="6" t="n"/>
      <c r="C388" s="6" t="n"/>
      <c r="D388" s="6" t="n"/>
      <c r="E388" s="6" t="n"/>
      <c r="F388" s="6" t="n"/>
      <c r="G388" s="6" t="n"/>
      <c r="H388" s="6" t="n"/>
      <c r="I388" s="6" t="n"/>
      <c r="J388" s="6">
        <f>IF(E388&lt;&gt;"Car/Van","",SUMIFS($I$8:I388,$E$8:E388,"Car/Van",$A$8:A388,"&gt;="&amp;='Settings &amp; Rates'!$B$3,$A$8:A388,"&lt;="&amp;='Settings &amp; Rates'!$B$4))</f>
        <v/>
      </c>
      <c r="K388" s="6">
        <f>IFERROR(IF(I388=0,"",IF(E388="Car/Van",  (MIN(MAX(='Settings &amp; Rates'!$B$13-SUMIFS($I$8:I387,$E$8:E387,"Car/Van",$A$8:A387,"&gt;="&amp;='Settings &amp; Rates'!$B$3,$A$8:A387,"&lt;="&amp;='Settings &amp; Rates'!$B$4)),I388)*='Settings &amp; Rates'!$B$8  +MAX(I388-MAX(0,='Settings &amp; Rates'!$B$13-SUMIFS($I$8:I387,$E$8:E387,"Car/Van",$A$8:A387,"&gt;="&amp;='Settings &amp; Rates'!$B$3,$A$8:A387,"&lt;="&amp;='Settings &amp; Rates'!$B$4)),0)*='Settings &amp; Rates'!$B$9)/I388,IF(E388="Motorcycle",='Settings &amp; Rates'!$B$10,IF(E388="Bicycle",='Settings &amp; Rates'!$B$11,"")))),"")</f>
        <v/>
      </c>
      <c r="L388" s="6">
        <f>IF(E388="Car/Van",='Settings &amp; Rates'!$B$12*F388,0)</f>
        <v/>
      </c>
      <c r="M388" s="7">
        <f>IFERROR(IF(I388=0,"",IF(E388="Car/Van",  MIN(MAX(='Settings &amp; Rates'!$B$13-SUMIFS($I$8:I387,$E$8:E387,"Car/Van",$A$8:A387,"&gt;="&amp;='Settings &amp; Rates'!$B$3,$A$8:A387,"&lt;="&amp;='Settings &amp; Rates'!$B$4)),I388)*='Settings &amp; Rates'!$B$8 +MAX(I388-MAX(0,='Settings &amp; Rates'!$B$13-SUMIFS($I$8:I387,$E$8:E387,"Car/Van",$A$8:A387,"&gt;="&amp;='Settings &amp; Rates'!$B$3,$A$8:A387,"&lt;="&amp;='Settings &amp; Rates'!$B$4)),0)*='Settings &amp; Rates'!$B$9 +I388*F388*='Settings &amp; Rates'!$B$12,IF(E388="Motorcycle",I388*='Settings &amp; Rates'!$B$10,IF(E388="Bicycle",I388*='Settings &amp; Rates'!$B$11,0)))),"")</f>
        <v/>
      </c>
      <c r="N388" s="6" t="n"/>
    </row>
    <row r="389">
      <c r="A389" s="5" t="n"/>
      <c r="B389" s="6" t="n"/>
      <c r="C389" s="6" t="n"/>
      <c r="D389" s="6" t="n"/>
      <c r="E389" s="6" t="n"/>
      <c r="F389" s="6" t="n"/>
      <c r="G389" s="6" t="n"/>
      <c r="H389" s="6" t="n"/>
      <c r="I389" s="6" t="n"/>
      <c r="J389" s="6">
        <f>IF(E389&lt;&gt;"Car/Van","",SUMIFS($I$8:I389,$E$8:E389,"Car/Van",$A$8:A389,"&gt;="&amp;='Settings &amp; Rates'!$B$3,$A$8:A389,"&lt;="&amp;='Settings &amp; Rates'!$B$4))</f>
        <v/>
      </c>
      <c r="K389" s="6">
        <f>IFERROR(IF(I389=0,"",IF(E389="Car/Van",  (MIN(MAX(='Settings &amp; Rates'!$B$13-SUMIFS($I$8:I388,$E$8:E388,"Car/Van",$A$8:A388,"&gt;="&amp;='Settings &amp; Rates'!$B$3,$A$8:A388,"&lt;="&amp;='Settings &amp; Rates'!$B$4)),I389)*='Settings &amp; Rates'!$B$8  +MAX(I389-MAX(0,='Settings &amp; Rates'!$B$13-SUMIFS($I$8:I388,$E$8:E388,"Car/Van",$A$8:A388,"&gt;="&amp;='Settings &amp; Rates'!$B$3,$A$8:A388,"&lt;="&amp;='Settings &amp; Rates'!$B$4)),0)*='Settings &amp; Rates'!$B$9)/I389,IF(E389="Motorcycle",='Settings &amp; Rates'!$B$10,IF(E389="Bicycle",='Settings &amp; Rates'!$B$11,"")))),"")</f>
        <v/>
      </c>
      <c r="L389" s="6">
        <f>IF(E389="Car/Van",='Settings &amp; Rates'!$B$12*F389,0)</f>
        <v/>
      </c>
      <c r="M389" s="7">
        <f>IFERROR(IF(I389=0,"",IF(E389="Car/Van",  MIN(MAX(='Settings &amp; Rates'!$B$13-SUMIFS($I$8:I388,$E$8:E388,"Car/Van",$A$8:A388,"&gt;="&amp;='Settings &amp; Rates'!$B$3,$A$8:A388,"&lt;="&amp;='Settings &amp; Rates'!$B$4)),I389)*='Settings &amp; Rates'!$B$8 +MAX(I389-MAX(0,='Settings &amp; Rates'!$B$13-SUMIFS($I$8:I388,$E$8:E388,"Car/Van",$A$8:A388,"&gt;="&amp;='Settings &amp; Rates'!$B$3,$A$8:A388,"&lt;="&amp;='Settings &amp; Rates'!$B$4)),0)*='Settings &amp; Rates'!$B$9 +I389*F389*='Settings &amp; Rates'!$B$12,IF(E389="Motorcycle",I389*='Settings &amp; Rates'!$B$10,IF(E389="Bicycle",I389*='Settings &amp; Rates'!$B$11,0)))),"")</f>
        <v/>
      </c>
      <c r="N389" s="6" t="n"/>
    </row>
    <row r="390">
      <c r="A390" s="5" t="n"/>
      <c r="B390" s="6" t="n"/>
      <c r="C390" s="6" t="n"/>
      <c r="D390" s="6" t="n"/>
      <c r="E390" s="6" t="n"/>
      <c r="F390" s="6" t="n"/>
      <c r="G390" s="6" t="n"/>
      <c r="H390" s="6" t="n"/>
      <c r="I390" s="6" t="n"/>
      <c r="J390" s="6">
        <f>IF(E390&lt;&gt;"Car/Van","",SUMIFS($I$8:I390,$E$8:E390,"Car/Van",$A$8:A390,"&gt;="&amp;='Settings &amp; Rates'!$B$3,$A$8:A390,"&lt;="&amp;='Settings &amp; Rates'!$B$4))</f>
        <v/>
      </c>
      <c r="K390" s="6">
        <f>IFERROR(IF(I390=0,"",IF(E390="Car/Van",  (MIN(MAX(='Settings &amp; Rates'!$B$13-SUMIFS($I$8:I389,$E$8:E389,"Car/Van",$A$8:A389,"&gt;="&amp;='Settings &amp; Rates'!$B$3,$A$8:A389,"&lt;="&amp;='Settings &amp; Rates'!$B$4)),I390)*='Settings &amp; Rates'!$B$8  +MAX(I390-MAX(0,='Settings &amp; Rates'!$B$13-SUMIFS($I$8:I389,$E$8:E389,"Car/Van",$A$8:A389,"&gt;="&amp;='Settings &amp; Rates'!$B$3,$A$8:A389,"&lt;="&amp;='Settings &amp; Rates'!$B$4)),0)*='Settings &amp; Rates'!$B$9)/I390,IF(E390="Motorcycle",='Settings &amp; Rates'!$B$10,IF(E390="Bicycle",='Settings &amp; Rates'!$B$11,"")))),"")</f>
        <v/>
      </c>
      <c r="L390" s="6">
        <f>IF(E390="Car/Van",='Settings &amp; Rates'!$B$12*F390,0)</f>
        <v/>
      </c>
      <c r="M390" s="7">
        <f>IFERROR(IF(I390=0,"",IF(E390="Car/Van",  MIN(MAX(='Settings &amp; Rates'!$B$13-SUMIFS($I$8:I389,$E$8:E389,"Car/Van",$A$8:A389,"&gt;="&amp;='Settings &amp; Rates'!$B$3,$A$8:A389,"&lt;="&amp;='Settings &amp; Rates'!$B$4)),I390)*='Settings &amp; Rates'!$B$8 +MAX(I390-MAX(0,='Settings &amp; Rates'!$B$13-SUMIFS($I$8:I389,$E$8:E389,"Car/Van",$A$8:A389,"&gt;="&amp;='Settings &amp; Rates'!$B$3,$A$8:A389,"&lt;="&amp;='Settings &amp; Rates'!$B$4)),0)*='Settings &amp; Rates'!$B$9 +I390*F390*='Settings &amp; Rates'!$B$12,IF(E390="Motorcycle",I390*='Settings &amp; Rates'!$B$10,IF(E390="Bicycle",I390*='Settings &amp; Rates'!$B$11,0)))),"")</f>
        <v/>
      </c>
      <c r="N390" s="6" t="n"/>
    </row>
    <row r="391">
      <c r="A391" s="5" t="n"/>
      <c r="B391" s="6" t="n"/>
      <c r="C391" s="6" t="n"/>
      <c r="D391" s="6" t="n"/>
      <c r="E391" s="6" t="n"/>
      <c r="F391" s="6" t="n"/>
      <c r="G391" s="6" t="n"/>
      <c r="H391" s="6" t="n"/>
      <c r="I391" s="6" t="n"/>
      <c r="J391" s="6">
        <f>IF(E391&lt;&gt;"Car/Van","",SUMIFS($I$8:I391,$E$8:E391,"Car/Van",$A$8:A391,"&gt;="&amp;='Settings &amp; Rates'!$B$3,$A$8:A391,"&lt;="&amp;='Settings &amp; Rates'!$B$4))</f>
        <v/>
      </c>
      <c r="K391" s="6">
        <f>IFERROR(IF(I391=0,"",IF(E391="Car/Van",  (MIN(MAX(='Settings &amp; Rates'!$B$13-SUMIFS($I$8:I390,$E$8:E390,"Car/Van",$A$8:A390,"&gt;="&amp;='Settings &amp; Rates'!$B$3,$A$8:A390,"&lt;="&amp;='Settings &amp; Rates'!$B$4)),I391)*='Settings &amp; Rates'!$B$8  +MAX(I391-MAX(0,='Settings &amp; Rates'!$B$13-SUMIFS($I$8:I390,$E$8:E390,"Car/Van",$A$8:A390,"&gt;="&amp;='Settings &amp; Rates'!$B$3,$A$8:A390,"&lt;="&amp;='Settings &amp; Rates'!$B$4)),0)*='Settings &amp; Rates'!$B$9)/I391,IF(E391="Motorcycle",='Settings &amp; Rates'!$B$10,IF(E391="Bicycle",='Settings &amp; Rates'!$B$11,"")))),"")</f>
        <v/>
      </c>
      <c r="L391" s="6">
        <f>IF(E391="Car/Van",='Settings &amp; Rates'!$B$12*F391,0)</f>
        <v/>
      </c>
      <c r="M391" s="7">
        <f>IFERROR(IF(I391=0,"",IF(E391="Car/Van",  MIN(MAX(='Settings &amp; Rates'!$B$13-SUMIFS($I$8:I390,$E$8:E390,"Car/Van",$A$8:A390,"&gt;="&amp;='Settings &amp; Rates'!$B$3,$A$8:A390,"&lt;="&amp;='Settings &amp; Rates'!$B$4)),I391)*='Settings &amp; Rates'!$B$8 +MAX(I391-MAX(0,='Settings &amp; Rates'!$B$13-SUMIFS($I$8:I390,$E$8:E390,"Car/Van",$A$8:A390,"&gt;="&amp;='Settings &amp; Rates'!$B$3,$A$8:A390,"&lt;="&amp;='Settings &amp; Rates'!$B$4)),0)*='Settings &amp; Rates'!$B$9 +I391*F391*='Settings &amp; Rates'!$B$12,IF(E391="Motorcycle",I391*='Settings &amp; Rates'!$B$10,IF(E391="Bicycle",I391*='Settings &amp; Rates'!$B$11,0)))),"")</f>
        <v/>
      </c>
      <c r="N391" s="6" t="n"/>
    </row>
    <row r="392">
      <c r="A392" s="5" t="n"/>
      <c r="B392" s="6" t="n"/>
      <c r="C392" s="6" t="n"/>
      <c r="D392" s="6" t="n"/>
      <c r="E392" s="6" t="n"/>
      <c r="F392" s="6" t="n"/>
      <c r="G392" s="6" t="n"/>
      <c r="H392" s="6" t="n"/>
      <c r="I392" s="6" t="n"/>
      <c r="J392" s="6">
        <f>IF(E392&lt;&gt;"Car/Van","",SUMIFS($I$8:I392,$E$8:E392,"Car/Van",$A$8:A392,"&gt;="&amp;='Settings &amp; Rates'!$B$3,$A$8:A392,"&lt;="&amp;='Settings &amp; Rates'!$B$4))</f>
        <v/>
      </c>
      <c r="K392" s="6">
        <f>IFERROR(IF(I392=0,"",IF(E392="Car/Van",  (MIN(MAX(='Settings &amp; Rates'!$B$13-SUMIFS($I$8:I391,$E$8:E391,"Car/Van",$A$8:A391,"&gt;="&amp;='Settings &amp; Rates'!$B$3,$A$8:A391,"&lt;="&amp;='Settings &amp; Rates'!$B$4)),I392)*='Settings &amp; Rates'!$B$8  +MAX(I392-MAX(0,='Settings &amp; Rates'!$B$13-SUMIFS($I$8:I391,$E$8:E391,"Car/Van",$A$8:A391,"&gt;="&amp;='Settings &amp; Rates'!$B$3,$A$8:A391,"&lt;="&amp;='Settings &amp; Rates'!$B$4)),0)*='Settings &amp; Rates'!$B$9)/I392,IF(E392="Motorcycle",='Settings &amp; Rates'!$B$10,IF(E392="Bicycle",='Settings &amp; Rates'!$B$11,"")))),"")</f>
        <v/>
      </c>
      <c r="L392" s="6">
        <f>IF(E392="Car/Van",='Settings &amp; Rates'!$B$12*F392,0)</f>
        <v/>
      </c>
      <c r="M392" s="7">
        <f>IFERROR(IF(I392=0,"",IF(E392="Car/Van",  MIN(MAX(='Settings &amp; Rates'!$B$13-SUMIFS($I$8:I391,$E$8:E391,"Car/Van",$A$8:A391,"&gt;="&amp;='Settings &amp; Rates'!$B$3,$A$8:A391,"&lt;="&amp;='Settings &amp; Rates'!$B$4)),I392)*='Settings &amp; Rates'!$B$8 +MAX(I392-MAX(0,='Settings &amp; Rates'!$B$13-SUMIFS($I$8:I391,$E$8:E391,"Car/Van",$A$8:A391,"&gt;="&amp;='Settings &amp; Rates'!$B$3,$A$8:A391,"&lt;="&amp;='Settings &amp; Rates'!$B$4)),0)*='Settings &amp; Rates'!$B$9 +I392*F392*='Settings &amp; Rates'!$B$12,IF(E392="Motorcycle",I392*='Settings &amp; Rates'!$B$10,IF(E392="Bicycle",I392*='Settings &amp; Rates'!$B$11,0)))),"")</f>
        <v/>
      </c>
      <c r="N392" s="6" t="n"/>
    </row>
    <row r="393">
      <c r="A393" s="5" t="n"/>
      <c r="B393" s="6" t="n"/>
      <c r="C393" s="6" t="n"/>
      <c r="D393" s="6" t="n"/>
      <c r="E393" s="6" t="n"/>
      <c r="F393" s="6" t="n"/>
      <c r="G393" s="6" t="n"/>
      <c r="H393" s="6" t="n"/>
      <c r="I393" s="6" t="n"/>
      <c r="J393" s="6">
        <f>IF(E393&lt;&gt;"Car/Van","",SUMIFS($I$8:I393,$E$8:E393,"Car/Van",$A$8:A393,"&gt;="&amp;='Settings &amp; Rates'!$B$3,$A$8:A393,"&lt;="&amp;='Settings &amp; Rates'!$B$4))</f>
        <v/>
      </c>
      <c r="K393" s="6">
        <f>IFERROR(IF(I393=0,"",IF(E393="Car/Van",  (MIN(MAX(='Settings &amp; Rates'!$B$13-SUMIFS($I$8:I392,$E$8:E392,"Car/Van",$A$8:A392,"&gt;="&amp;='Settings &amp; Rates'!$B$3,$A$8:A392,"&lt;="&amp;='Settings &amp; Rates'!$B$4)),I393)*='Settings &amp; Rates'!$B$8  +MAX(I393-MAX(0,='Settings &amp; Rates'!$B$13-SUMIFS($I$8:I392,$E$8:E392,"Car/Van",$A$8:A392,"&gt;="&amp;='Settings &amp; Rates'!$B$3,$A$8:A392,"&lt;="&amp;='Settings &amp; Rates'!$B$4)),0)*='Settings &amp; Rates'!$B$9)/I393,IF(E393="Motorcycle",='Settings &amp; Rates'!$B$10,IF(E393="Bicycle",='Settings &amp; Rates'!$B$11,"")))),"")</f>
        <v/>
      </c>
      <c r="L393" s="6">
        <f>IF(E393="Car/Van",='Settings &amp; Rates'!$B$12*F393,0)</f>
        <v/>
      </c>
      <c r="M393" s="7">
        <f>IFERROR(IF(I393=0,"",IF(E393="Car/Van",  MIN(MAX(='Settings &amp; Rates'!$B$13-SUMIFS($I$8:I392,$E$8:E392,"Car/Van",$A$8:A392,"&gt;="&amp;='Settings &amp; Rates'!$B$3,$A$8:A392,"&lt;="&amp;='Settings &amp; Rates'!$B$4)),I393)*='Settings &amp; Rates'!$B$8 +MAX(I393-MAX(0,='Settings &amp; Rates'!$B$13-SUMIFS($I$8:I392,$E$8:E392,"Car/Van",$A$8:A392,"&gt;="&amp;='Settings &amp; Rates'!$B$3,$A$8:A392,"&lt;="&amp;='Settings &amp; Rates'!$B$4)),0)*='Settings &amp; Rates'!$B$9 +I393*F393*='Settings &amp; Rates'!$B$12,IF(E393="Motorcycle",I393*='Settings &amp; Rates'!$B$10,IF(E393="Bicycle",I393*='Settings &amp; Rates'!$B$11,0)))),"")</f>
        <v/>
      </c>
      <c r="N393" s="6" t="n"/>
    </row>
    <row r="394">
      <c r="A394" s="5" t="n"/>
      <c r="B394" s="6" t="n"/>
      <c r="C394" s="6" t="n"/>
      <c r="D394" s="6" t="n"/>
      <c r="E394" s="6" t="n"/>
      <c r="F394" s="6" t="n"/>
      <c r="G394" s="6" t="n"/>
      <c r="H394" s="6" t="n"/>
      <c r="I394" s="6" t="n"/>
      <c r="J394" s="6">
        <f>IF(E394&lt;&gt;"Car/Van","",SUMIFS($I$8:I394,$E$8:E394,"Car/Van",$A$8:A394,"&gt;="&amp;='Settings &amp; Rates'!$B$3,$A$8:A394,"&lt;="&amp;='Settings &amp; Rates'!$B$4))</f>
        <v/>
      </c>
      <c r="K394" s="6">
        <f>IFERROR(IF(I394=0,"",IF(E394="Car/Van",  (MIN(MAX(='Settings &amp; Rates'!$B$13-SUMIFS($I$8:I393,$E$8:E393,"Car/Van",$A$8:A393,"&gt;="&amp;='Settings &amp; Rates'!$B$3,$A$8:A393,"&lt;="&amp;='Settings &amp; Rates'!$B$4)),I394)*='Settings &amp; Rates'!$B$8  +MAX(I394-MAX(0,='Settings &amp; Rates'!$B$13-SUMIFS($I$8:I393,$E$8:E393,"Car/Van",$A$8:A393,"&gt;="&amp;='Settings &amp; Rates'!$B$3,$A$8:A393,"&lt;="&amp;='Settings &amp; Rates'!$B$4)),0)*='Settings &amp; Rates'!$B$9)/I394,IF(E394="Motorcycle",='Settings &amp; Rates'!$B$10,IF(E394="Bicycle",='Settings &amp; Rates'!$B$11,"")))),"")</f>
        <v/>
      </c>
      <c r="L394" s="6">
        <f>IF(E394="Car/Van",='Settings &amp; Rates'!$B$12*F394,0)</f>
        <v/>
      </c>
      <c r="M394" s="7">
        <f>IFERROR(IF(I394=0,"",IF(E394="Car/Van",  MIN(MAX(='Settings &amp; Rates'!$B$13-SUMIFS($I$8:I393,$E$8:E393,"Car/Van",$A$8:A393,"&gt;="&amp;='Settings &amp; Rates'!$B$3,$A$8:A393,"&lt;="&amp;='Settings &amp; Rates'!$B$4)),I394)*='Settings &amp; Rates'!$B$8 +MAX(I394-MAX(0,='Settings &amp; Rates'!$B$13-SUMIFS($I$8:I393,$E$8:E393,"Car/Van",$A$8:A393,"&gt;="&amp;='Settings &amp; Rates'!$B$3,$A$8:A393,"&lt;="&amp;='Settings &amp; Rates'!$B$4)),0)*='Settings &amp; Rates'!$B$9 +I394*F394*='Settings &amp; Rates'!$B$12,IF(E394="Motorcycle",I394*='Settings &amp; Rates'!$B$10,IF(E394="Bicycle",I394*='Settings &amp; Rates'!$B$11,0)))),"")</f>
        <v/>
      </c>
      <c r="N394" s="6" t="n"/>
    </row>
    <row r="395">
      <c r="A395" s="5" t="n"/>
      <c r="B395" s="6" t="n"/>
      <c r="C395" s="6" t="n"/>
      <c r="D395" s="6" t="n"/>
      <c r="E395" s="6" t="n"/>
      <c r="F395" s="6" t="n"/>
      <c r="G395" s="6" t="n"/>
      <c r="H395" s="6" t="n"/>
      <c r="I395" s="6" t="n"/>
      <c r="J395" s="6">
        <f>IF(E395&lt;&gt;"Car/Van","",SUMIFS($I$8:I395,$E$8:E395,"Car/Van",$A$8:A395,"&gt;="&amp;='Settings &amp; Rates'!$B$3,$A$8:A395,"&lt;="&amp;='Settings &amp; Rates'!$B$4))</f>
        <v/>
      </c>
      <c r="K395" s="6">
        <f>IFERROR(IF(I395=0,"",IF(E395="Car/Van",  (MIN(MAX(='Settings &amp; Rates'!$B$13-SUMIFS($I$8:I394,$E$8:E394,"Car/Van",$A$8:A394,"&gt;="&amp;='Settings &amp; Rates'!$B$3,$A$8:A394,"&lt;="&amp;='Settings &amp; Rates'!$B$4)),I395)*='Settings &amp; Rates'!$B$8  +MAX(I395-MAX(0,='Settings &amp; Rates'!$B$13-SUMIFS($I$8:I394,$E$8:E394,"Car/Van",$A$8:A394,"&gt;="&amp;='Settings &amp; Rates'!$B$3,$A$8:A394,"&lt;="&amp;='Settings &amp; Rates'!$B$4)),0)*='Settings &amp; Rates'!$B$9)/I395,IF(E395="Motorcycle",='Settings &amp; Rates'!$B$10,IF(E395="Bicycle",='Settings &amp; Rates'!$B$11,"")))),"")</f>
        <v/>
      </c>
      <c r="L395" s="6">
        <f>IF(E395="Car/Van",='Settings &amp; Rates'!$B$12*F395,0)</f>
        <v/>
      </c>
      <c r="M395" s="7">
        <f>IFERROR(IF(I395=0,"",IF(E395="Car/Van",  MIN(MAX(='Settings &amp; Rates'!$B$13-SUMIFS($I$8:I394,$E$8:E394,"Car/Van",$A$8:A394,"&gt;="&amp;='Settings &amp; Rates'!$B$3,$A$8:A394,"&lt;="&amp;='Settings &amp; Rates'!$B$4)),I395)*='Settings &amp; Rates'!$B$8 +MAX(I395-MAX(0,='Settings &amp; Rates'!$B$13-SUMIFS($I$8:I394,$E$8:E394,"Car/Van",$A$8:A394,"&gt;="&amp;='Settings &amp; Rates'!$B$3,$A$8:A394,"&lt;="&amp;='Settings &amp; Rates'!$B$4)),0)*='Settings &amp; Rates'!$B$9 +I395*F395*='Settings &amp; Rates'!$B$12,IF(E395="Motorcycle",I395*='Settings &amp; Rates'!$B$10,IF(E395="Bicycle",I395*='Settings &amp; Rates'!$B$11,0)))),"")</f>
        <v/>
      </c>
      <c r="N395" s="6" t="n"/>
    </row>
    <row r="396">
      <c r="A396" s="5" t="n"/>
      <c r="B396" s="6" t="n"/>
      <c r="C396" s="6" t="n"/>
      <c r="D396" s="6" t="n"/>
      <c r="E396" s="6" t="n"/>
      <c r="F396" s="6" t="n"/>
      <c r="G396" s="6" t="n"/>
      <c r="H396" s="6" t="n"/>
      <c r="I396" s="6" t="n"/>
      <c r="J396" s="6">
        <f>IF(E396&lt;&gt;"Car/Van","",SUMIFS($I$8:I396,$E$8:E396,"Car/Van",$A$8:A396,"&gt;="&amp;='Settings &amp; Rates'!$B$3,$A$8:A396,"&lt;="&amp;='Settings &amp; Rates'!$B$4))</f>
        <v/>
      </c>
      <c r="K396" s="6">
        <f>IFERROR(IF(I396=0,"",IF(E396="Car/Van",  (MIN(MAX(='Settings &amp; Rates'!$B$13-SUMIFS($I$8:I395,$E$8:E395,"Car/Van",$A$8:A395,"&gt;="&amp;='Settings &amp; Rates'!$B$3,$A$8:A395,"&lt;="&amp;='Settings &amp; Rates'!$B$4)),I396)*='Settings &amp; Rates'!$B$8  +MAX(I396-MAX(0,='Settings &amp; Rates'!$B$13-SUMIFS($I$8:I395,$E$8:E395,"Car/Van",$A$8:A395,"&gt;="&amp;='Settings &amp; Rates'!$B$3,$A$8:A395,"&lt;="&amp;='Settings &amp; Rates'!$B$4)),0)*='Settings &amp; Rates'!$B$9)/I396,IF(E396="Motorcycle",='Settings &amp; Rates'!$B$10,IF(E396="Bicycle",='Settings &amp; Rates'!$B$11,"")))),"")</f>
        <v/>
      </c>
      <c r="L396" s="6">
        <f>IF(E396="Car/Van",='Settings &amp; Rates'!$B$12*F396,0)</f>
        <v/>
      </c>
      <c r="M396" s="7">
        <f>IFERROR(IF(I396=0,"",IF(E396="Car/Van",  MIN(MAX(='Settings &amp; Rates'!$B$13-SUMIFS($I$8:I395,$E$8:E395,"Car/Van",$A$8:A395,"&gt;="&amp;='Settings &amp; Rates'!$B$3,$A$8:A395,"&lt;="&amp;='Settings &amp; Rates'!$B$4)),I396)*='Settings &amp; Rates'!$B$8 +MAX(I396-MAX(0,='Settings &amp; Rates'!$B$13-SUMIFS($I$8:I395,$E$8:E395,"Car/Van",$A$8:A395,"&gt;="&amp;='Settings &amp; Rates'!$B$3,$A$8:A395,"&lt;="&amp;='Settings &amp; Rates'!$B$4)),0)*='Settings &amp; Rates'!$B$9 +I396*F396*='Settings &amp; Rates'!$B$12,IF(E396="Motorcycle",I396*='Settings &amp; Rates'!$B$10,IF(E396="Bicycle",I396*='Settings &amp; Rates'!$B$11,0)))),"")</f>
        <v/>
      </c>
      <c r="N396" s="6" t="n"/>
    </row>
    <row r="397">
      <c r="A397" s="5" t="n"/>
      <c r="B397" s="6" t="n"/>
      <c r="C397" s="6" t="n"/>
      <c r="D397" s="6" t="n"/>
      <c r="E397" s="6" t="n"/>
      <c r="F397" s="6" t="n"/>
      <c r="G397" s="6" t="n"/>
      <c r="H397" s="6" t="n"/>
      <c r="I397" s="6" t="n"/>
      <c r="J397" s="6">
        <f>IF(E397&lt;&gt;"Car/Van","",SUMIFS($I$8:I397,$E$8:E397,"Car/Van",$A$8:A397,"&gt;="&amp;='Settings &amp; Rates'!$B$3,$A$8:A397,"&lt;="&amp;='Settings &amp; Rates'!$B$4))</f>
        <v/>
      </c>
      <c r="K397" s="6">
        <f>IFERROR(IF(I397=0,"",IF(E397="Car/Van",  (MIN(MAX(='Settings &amp; Rates'!$B$13-SUMIFS($I$8:I396,$E$8:E396,"Car/Van",$A$8:A396,"&gt;="&amp;='Settings &amp; Rates'!$B$3,$A$8:A396,"&lt;="&amp;='Settings &amp; Rates'!$B$4)),I397)*='Settings &amp; Rates'!$B$8  +MAX(I397-MAX(0,='Settings &amp; Rates'!$B$13-SUMIFS($I$8:I396,$E$8:E396,"Car/Van",$A$8:A396,"&gt;="&amp;='Settings &amp; Rates'!$B$3,$A$8:A396,"&lt;="&amp;='Settings &amp; Rates'!$B$4)),0)*='Settings &amp; Rates'!$B$9)/I397,IF(E397="Motorcycle",='Settings &amp; Rates'!$B$10,IF(E397="Bicycle",='Settings &amp; Rates'!$B$11,"")))),"")</f>
        <v/>
      </c>
      <c r="L397" s="6">
        <f>IF(E397="Car/Van",='Settings &amp; Rates'!$B$12*F397,0)</f>
        <v/>
      </c>
      <c r="M397" s="7">
        <f>IFERROR(IF(I397=0,"",IF(E397="Car/Van",  MIN(MAX(='Settings &amp; Rates'!$B$13-SUMIFS($I$8:I396,$E$8:E396,"Car/Van",$A$8:A396,"&gt;="&amp;='Settings &amp; Rates'!$B$3,$A$8:A396,"&lt;="&amp;='Settings &amp; Rates'!$B$4)),I397)*='Settings &amp; Rates'!$B$8 +MAX(I397-MAX(0,='Settings &amp; Rates'!$B$13-SUMIFS($I$8:I396,$E$8:E396,"Car/Van",$A$8:A396,"&gt;="&amp;='Settings &amp; Rates'!$B$3,$A$8:A396,"&lt;="&amp;='Settings &amp; Rates'!$B$4)),0)*='Settings &amp; Rates'!$B$9 +I397*F397*='Settings &amp; Rates'!$B$12,IF(E397="Motorcycle",I397*='Settings &amp; Rates'!$B$10,IF(E397="Bicycle",I397*='Settings &amp; Rates'!$B$11,0)))),"")</f>
        <v/>
      </c>
      <c r="N397" s="6" t="n"/>
    </row>
    <row r="398">
      <c r="A398" s="5" t="n"/>
      <c r="B398" s="6" t="n"/>
      <c r="C398" s="6" t="n"/>
      <c r="D398" s="6" t="n"/>
      <c r="E398" s="6" t="n"/>
      <c r="F398" s="6" t="n"/>
      <c r="G398" s="6" t="n"/>
      <c r="H398" s="6" t="n"/>
      <c r="I398" s="6" t="n"/>
      <c r="J398" s="6">
        <f>IF(E398&lt;&gt;"Car/Van","",SUMIFS($I$8:I398,$E$8:E398,"Car/Van",$A$8:A398,"&gt;="&amp;='Settings &amp; Rates'!$B$3,$A$8:A398,"&lt;="&amp;='Settings &amp; Rates'!$B$4))</f>
        <v/>
      </c>
      <c r="K398" s="6">
        <f>IFERROR(IF(I398=0,"",IF(E398="Car/Van",  (MIN(MAX(='Settings &amp; Rates'!$B$13-SUMIFS($I$8:I397,$E$8:E397,"Car/Van",$A$8:A397,"&gt;="&amp;='Settings &amp; Rates'!$B$3,$A$8:A397,"&lt;="&amp;='Settings &amp; Rates'!$B$4)),I398)*='Settings &amp; Rates'!$B$8  +MAX(I398-MAX(0,='Settings &amp; Rates'!$B$13-SUMIFS($I$8:I397,$E$8:E397,"Car/Van",$A$8:A397,"&gt;="&amp;='Settings &amp; Rates'!$B$3,$A$8:A397,"&lt;="&amp;='Settings &amp; Rates'!$B$4)),0)*='Settings &amp; Rates'!$B$9)/I398,IF(E398="Motorcycle",='Settings &amp; Rates'!$B$10,IF(E398="Bicycle",='Settings &amp; Rates'!$B$11,"")))),"")</f>
        <v/>
      </c>
      <c r="L398" s="6">
        <f>IF(E398="Car/Van",='Settings &amp; Rates'!$B$12*F398,0)</f>
        <v/>
      </c>
      <c r="M398" s="7">
        <f>IFERROR(IF(I398=0,"",IF(E398="Car/Van",  MIN(MAX(='Settings &amp; Rates'!$B$13-SUMIFS($I$8:I397,$E$8:E397,"Car/Van",$A$8:A397,"&gt;="&amp;='Settings &amp; Rates'!$B$3,$A$8:A397,"&lt;="&amp;='Settings &amp; Rates'!$B$4)),I398)*='Settings &amp; Rates'!$B$8 +MAX(I398-MAX(0,='Settings &amp; Rates'!$B$13-SUMIFS($I$8:I397,$E$8:E397,"Car/Van",$A$8:A397,"&gt;="&amp;='Settings &amp; Rates'!$B$3,$A$8:A397,"&lt;="&amp;='Settings &amp; Rates'!$B$4)),0)*='Settings &amp; Rates'!$B$9 +I398*F398*='Settings &amp; Rates'!$B$12,IF(E398="Motorcycle",I398*='Settings &amp; Rates'!$B$10,IF(E398="Bicycle",I398*='Settings &amp; Rates'!$B$11,0)))),"")</f>
        <v/>
      </c>
      <c r="N398" s="6" t="n"/>
    </row>
    <row r="399">
      <c r="A399" s="5" t="n"/>
      <c r="B399" s="6" t="n"/>
      <c r="C399" s="6" t="n"/>
      <c r="D399" s="6" t="n"/>
      <c r="E399" s="6" t="n"/>
      <c r="F399" s="6" t="n"/>
      <c r="G399" s="6" t="n"/>
      <c r="H399" s="6" t="n"/>
      <c r="I399" s="6" t="n"/>
      <c r="J399" s="6">
        <f>IF(E399&lt;&gt;"Car/Van","",SUMIFS($I$8:I399,$E$8:E399,"Car/Van",$A$8:A399,"&gt;="&amp;='Settings &amp; Rates'!$B$3,$A$8:A399,"&lt;="&amp;='Settings &amp; Rates'!$B$4))</f>
        <v/>
      </c>
      <c r="K399" s="6">
        <f>IFERROR(IF(I399=0,"",IF(E399="Car/Van",  (MIN(MAX(='Settings &amp; Rates'!$B$13-SUMIFS($I$8:I398,$E$8:E398,"Car/Van",$A$8:A398,"&gt;="&amp;='Settings &amp; Rates'!$B$3,$A$8:A398,"&lt;="&amp;='Settings &amp; Rates'!$B$4)),I399)*='Settings &amp; Rates'!$B$8  +MAX(I399-MAX(0,='Settings &amp; Rates'!$B$13-SUMIFS($I$8:I398,$E$8:E398,"Car/Van",$A$8:A398,"&gt;="&amp;='Settings &amp; Rates'!$B$3,$A$8:A398,"&lt;="&amp;='Settings &amp; Rates'!$B$4)),0)*='Settings &amp; Rates'!$B$9)/I399,IF(E399="Motorcycle",='Settings &amp; Rates'!$B$10,IF(E399="Bicycle",='Settings &amp; Rates'!$B$11,"")))),"")</f>
        <v/>
      </c>
      <c r="L399" s="6">
        <f>IF(E399="Car/Van",='Settings &amp; Rates'!$B$12*F399,0)</f>
        <v/>
      </c>
      <c r="M399" s="7">
        <f>IFERROR(IF(I399=0,"",IF(E399="Car/Van",  MIN(MAX(='Settings &amp; Rates'!$B$13-SUMIFS($I$8:I398,$E$8:E398,"Car/Van",$A$8:A398,"&gt;="&amp;='Settings &amp; Rates'!$B$3,$A$8:A398,"&lt;="&amp;='Settings &amp; Rates'!$B$4)),I399)*='Settings &amp; Rates'!$B$8 +MAX(I399-MAX(0,='Settings &amp; Rates'!$B$13-SUMIFS($I$8:I398,$E$8:E398,"Car/Van",$A$8:A398,"&gt;="&amp;='Settings &amp; Rates'!$B$3,$A$8:A398,"&lt;="&amp;='Settings &amp; Rates'!$B$4)),0)*='Settings &amp; Rates'!$B$9 +I399*F399*='Settings &amp; Rates'!$B$12,IF(E399="Motorcycle",I399*='Settings &amp; Rates'!$B$10,IF(E399="Bicycle",I399*='Settings &amp; Rates'!$B$11,0)))),"")</f>
        <v/>
      </c>
      <c r="N399" s="6" t="n"/>
    </row>
    <row r="400">
      <c r="A400" s="5" t="n"/>
      <c r="B400" s="6" t="n"/>
      <c r="C400" s="6" t="n"/>
      <c r="D400" s="6" t="n"/>
      <c r="E400" s="6" t="n"/>
      <c r="F400" s="6" t="n"/>
      <c r="G400" s="6" t="n"/>
      <c r="H400" s="6" t="n"/>
      <c r="I400" s="6" t="n"/>
      <c r="J400" s="6">
        <f>IF(E400&lt;&gt;"Car/Van","",SUMIFS($I$8:I400,$E$8:E400,"Car/Van",$A$8:A400,"&gt;="&amp;='Settings &amp; Rates'!$B$3,$A$8:A400,"&lt;="&amp;='Settings &amp; Rates'!$B$4))</f>
        <v/>
      </c>
      <c r="K400" s="6">
        <f>IFERROR(IF(I400=0,"",IF(E400="Car/Van",  (MIN(MAX(='Settings &amp; Rates'!$B$13-SUMIFS($I$8:I399,$E$8:E399,"Car/Van",$A$8:A399,"&gt;="&amp;='Settings &amp; Rates'!$B$3,$A$8:A399,"&lt;="&amp;='Settings &amp; Rates'!$B$4)),I400)*='Settings &amp; Rates'!$B$8  +MAX(I400-MAX(0,='Settings &amp; Rates'!$B$13-SUMIFS($I$8:I399,$E$8:E399,"Car/Van",$A$8:A399,"&gt;="&amp;='Settings &amp; Rates'!$B$3,$A$8:A399,"&lt;="&amp;='Settings &amp; Rates'!$B$4)),0)*='Settings &amp; Rates'!$B$9)/I400,IF(E400="Motorcycle",='Settings &amp; Rates'!$B$10,IF(E400="Bicycle",='Settings &amp; Rates'!$B$11,"")))),"")</f>
        <v/>
      </c>
      <c r="L400" s="6">
        <f>IF(E400="Car/Van",='Settings &amp; Rates'!$B$12*F400,0)</f>
        <v/>
      </c>
      <c r="M400" s="7">
        <f>IFERROR(IF(I400=0,"",IF(E400="Car/Van",  MIN(MAX(='Settings &amp; Rates'!$B$13-SUMIFS($I$8:I399,$E$8:E399,"Car/Van",$A$8:A399,"&gt;="&amp;='Settings &amp; Rates'!$B$3,$A$8:A399,"&lt;="&amp;='Settings &amp; Rates'!$B$4)),I400)*='Settings &amp; Rates'!$B$8 +MAX(I400-MAX(0,='Settings &amp; Rates'!$B$13-SUMIFS($I$8:I399,$E$8:E399,"Car/Van",$A$8:A399,"&gt;="&amp;='Settings &amp; Rates'!$B$3,$A$8:A399,"&lt;="&amp;='Settings &amp; Rates'!$B$4)),0)*='Settings &amp; Rates'!$B$9 +I400*F400*='Settings &amp; Rates'!$B$12,IF(E400="Motorcycle",I400*='Settings &amp; Rates'!$B$10,IF(E400="Bicycle",I400*='Settings &amp; Rates'!$B$11,0)))),"")</f>
        <v/>
      </c>
      <c r="N400" s="6" t="n"/>
    </row>
    <row r="401">
      <c r="A401" s="5" t="n"/>
      <c r="B401" s="6" t="n"/>
      <c r="C401" s="6" t="n"/>
      <c r="D401" s="6" t="n"/>
      <c r="E401" s="6" t="n"/>
      <c r="F401" s="6" t="n"/>
      <c r="G401" s="6" t="n"/>
      <c r="H401" s="6" t="n"/>
      <c r="I401" s="6" t="n"/>
      <c r="J401" s="6">
        <f>IF(E401&lt;&gt;"Car/Van","",SUMIFS($I$8:I401,$E$8:E401,"Car/Van",$A$8:A401,"&gt;="&amp;='Settings &amp; Rates'!$B$3,$A$8:A401,"&lt;="&amp;='Settings &amp; Rates'!$B$4))</f>
        <v/>
      </c>
      <c r="K401" s="6">
        <f>IFERROR(IF(I401=0,"",IF(E401="Car/Van",  (MIN(MAX(='Settings &amp; Rates'!$B$13-SUMIFS($I$8:I400,$E$8:E400,"Car/Van",$A$8:A400,"&gt;="&amp;='Settings &amp; Rates'!$B$3,$A$8:A400,"&lt;="&amp;='Settings &amp; Rates'!$B$4)),I401)*='Settings &amp; Rates'!$B$8  +MAX(I401-MAX(0,='Settings &amp; Rates'!$B$13-SUMIFS($I$8:I400,$E$8:E400,"Car/Van",$A$8:A400,"&gt;="&amp;='Settings &amp; Rates'!$B$3,$A$8:A400,"&lt;="&amp;='Settings &amp; Rates'!$B$4)),0)*='Settings &amp; Rates'!$B$9)/I401,IF(E401="Motorcycle",='Settings &amp; Rates'!$B$10,IF(E401="Bicycle",='Settings &amp; Rates'!$B$11,"")))),"")</f>
        <v/>
      </c>
      <c r="L401" s="6">
        <f>IF(E401="Car/Van",='Settings &amp; Rates'!$B$12*F401,0)</f>
        <v/>
      </c>
      <c r="M401" s="7">
        <f>IFERROR(IF(I401=0,"",IF(E401="Car/Van",  MIN(MAX(='Settings &amp; Rates'!$B$13-SUMIFS($I$8:I400,$E$8:E400,"Car/Van",$A$8:A400,"&gt;="&amp;='Settings &amp; Rates'!$B$3,$A$8:A400,"&lt;="&amp;='Settings &amp; Rates'!$B$4)),I401)*='Settings &amp; Rates'!$B$8 +MAX(I401-MAX(0,='Settings &amp; Rates'!$B$13-SUMIFS($I$8:I400,$E$8:E400,"Car/Van",$A$8:A400,"&gt;="&amp;='Settings &amp; Rates'!$B$3,$A$8:A400,"&lt;="&amp;='Settings &amp; Rates'!$B$4)),0)*='Settings &amp; Rates'!$B$9 +I401*F401*='Settings &amp; Rates'!$B$12,IF(E401="Motorcycle",I401*='Settings &amp; Rates'!$B$10,IF(E401="Bicycle",I401*='Settings &amp; Rates'!$B$11,0)))),"")</f>
        <v/>
      </c>
      <c r="N401" s="6" t="n"/>
    </row>
    <row r="402">
      <c r="A402" s="5" t="n"/>
      <c r="B402" s="6" t="n"/>
      <c r="C402" s="6" t="n"/>
      <c r="D402" s="6" t="n"/>
      <c r="E402" s="6" t="n"/>
      <c r="F402" s="6" t="n"/>
      <c r="G402" s="6" t="n"/>
      <c r="H402" s="6" t="n"/>
      <c r="I402" s="6" t="n"/>
      <c r="J402" s="6">
        <f>IF(E402&lt;&gt;"Car/Van","",SUMIFS($I$8:I402,$E$8:E402,"Car/Van",$A$8:A402,"&gt;="&amp;='Settings &amp; Rates'!$B$3,$A$8:A402,"&lt;="&amp;='Settings &amp; Rates'!$B$4))</f>
        <v/>
      </c>
      <c r="K402" s="6">
        <f>IFERROR(IF(I402=0,"",IF(E402="Car/Van",  (MIN(MAX(='Settings &amp; Rates'!$B$13-SUMIFS($I$8:I401,$E$8:E401,"Car/Van",$A$8:A401,"&gt;="&amp;='Settings &amp; Rates'!$B$3,$A$8:A401,"&lt;="&amp;='Settings &amp; Rates'!$B$4)),I402)*='Settings &amp; Rates'!$B$8  +MAX(I402-MAX(0,='Settings &amp; Rates'!$B$13-SUMIFS($I$8:I401,$E$8:E401,"Car/Van",$A$8:A401,"&gt;="&amp;='Settings &amp; Rates'!$B$3,$A$8:A401,"&lt;="&amp;='Settings &amp; Rates'!$B$4)),0)*='Settings &amp; Rates'!$B$9)/I402,IF(E402="Motorcycle",='Settings &amp; Rates'!$B$10,IF(E402="Bicycle",='Settings &amp; Rates'!$B$11,"")))),"")</f>
        <v/>
      </c>
      <c r="L402" s="6">
        <f>IF(E402="Car/Van",='Settings &amp; Rates'!$B$12*F402,0)</f>
        <v/>
      </c>
      <c r="M402" s="7">
        <f>IFERROR(IF(I402=0,"",IF(E402="Car/Van",  MIN(MAX(='Settings &amp; Rates'!$B$13-SUMIFS($I$8:I401,$E$8:E401,"Car/Van",$A$8:A401,"&gt;="&amp;='Settings &amp; Rates'!$B$3,$A$8:A401,"&lt;="&amp;='Settings &amp; Rates'!$B$4)),I402)*='Settings &amp; Rates'!$B$8 +MAX(I402-MAX(0,='Settings &amp; Rates'!$B$13-SUMIFS($I$8:I401,$E$8:E401,"Car/Van",$A$8:A401,"&gt;="&amp;='Settings &amp; Rates'!$B$3,$A$8:A401,"&lt;="&amp;='Settings &amp; Rates'!$B$4)),0)*='Settings &amp; Rates'!$B$9 +I402*F402*='Settings &amp; Rates'!$B$12,IF(E402="Motorcycle",I402*='Settings &amp; Rates'!$B$10,IF(E402="Bicycle",I402*='Settings &amp; Rates'!$B$11,0)))),"")</f>
        <v/>
      </c>
      <c r="N402" s="6" t="n"/>
    </row>
    <row r="403">
      <c r="A403" s="5" t="n"/>
      <c r="B403" s="6" t="n"/>
      <c r="C403" s="6" t="n"/>
      <c r="D403" s="6" t="n"/>
      <c r="E403" s="6" t="n"/>
      <c r="F403" s="6" t="n"/>
      <c r="G403" s="6" t="n"/>
      <c r="H403" s="6" t="n"/>
      <c r="I403" s="6" t="n"/>
      <c r="J403" s="6">
        <f>IF(E403&lt;&gt;"Car/Van","",SUMIFS($I$8:I403,$E$8:E403,"Car/Van",$A$8:A403,"&gt;="&amp;='Settings &amp; Rates'!$B$3,$A$8:A403,"&lt;="&amp;='Settings &amp; Rates'!$B$4))</f>
        <v/>
      </c>
      <c r="K403" s="6">
        <f>IFERROR(IF(I403=0,"",IF(E403="Car/Van",  (MIN(MAX(='Settings &amp; Rates'!$B$13-SUMIFS($I$8:I402,$E$8:E402,"Car/Van",$A$8:A402,"&gt;="&amp;='Settings &amp; Rates'!$B$3,$A$8:A402,"&lt;="&amp;='Settings &amp; Rates'!$B$4)),I403)*='Settings &amp; Rates'!$B$8  +MAX(I403-MAX(0,='Settings &amp; Rates'!$B$13-SUMIFS($I$8:I402,$E$8:E402,"Car/Van",$A$8:A402,"&gt;="&amp;='Settings &amp; Rates'!$B$3,$A$8:A402,"&lt;="&amp;='Settings &amp; Rates'!$B$4)),0)*='Settings &amp; Rates'!$B$9)/I403,IF(E403="Motorcycle",='Settings &amp; Rates'!$B$10,IF(E403="Bicycle",='Settings &amp; Rates'!$B$11,"")))),"")</f>
        <v/>
      </c>
      <c r="L403" s="6">
        <f>IF(E403="Car/Van",='Settings &amp; Rates'!$B$12*F403,0)</f>
        <v/>
      </c>
      <c r="M403" s="7">
        <f>IFERROR(IF(I403=0,"",IF(E403="Car/Van",  MIN(MAX(='Settings &amp; Rates'!$B$13-SUMIFS($I$8:I402,$E$8:E402,"Car/Van",$A$8:A402,"&gt;="&amp;='Settings &amp; Rates'!$B$3,$A$8:A402,"&lt;="&amp;='Settings &amp; Rates'!$B$4)),I403)*='Settings &amp; Rates'!$B$8 +MAX(I403-MAX(0,='Settings &amp; Rates'!$B$13-SUMIFS($I$8:I402,$E$8:E402,"Car/Van",$A$8:A402,"&gt;="&amp;='Settings &amp; Rates'!$B$3,$A$8:A402,"&lt;="&amp;='Settings &amp; Rates'!$B$4)),0)*='Settings &amp; Rates'!$B$9 +I403*F403*='Settings &amp; Rates'!$B$12,IF(E403="Motorcycle",I403*='Settings &amp; Rates'!$B$10,IF(E403="Bicycle",I403*='Settings &amp; Rates'!$B$11,0)))),"")</f>
        <v/>
      </c>
      <c r="N403" s="6" t="n"/>
    </row>
    <row r="404">
      <c r="A404" s="5" t="n"/>
      <c r="B404" s="6" t="n"/>
      <c r="C404" s="6" t="n"/>
      <c r="D404" s="6" t="n"/>
      <c r="E404" s="6" t="n"/>
      <c r="F404" s="6" t="n"/>
      <c r="G404" s="6" t="n"/>
      <c r="H404" s="6" t="n"/>
      <c r="I404" s="6" t="n"/>
      <c r="J404" s="6">
        <f>IF(E404&lt;&gt;"Car/Van","",SUMIFS($I$8:I404,$E$8:E404,"Car/Van",$A$8:A404,"&gt;="&amp;='Settings &amp; Rates'!$B$3,$A$8:A404,"&lt;="&amp;='Settings &amp; Rates'!$B$4))</f>
        <v/>
      </c>
      <c r="K404" s="6">
        <f>IFERROR(IF(I404=0,"",IF(E404="Car/Van",  (MIN(MAX(='Settings &amp; Rates'!$B$13-SUMIFS($I$8:I403,$E$8:E403,"Car/Van",$A$8:A403,"&gt;="&amp;='Settings &amp; Rates'!$B$3,$A$8:A403,"&lt;="&amp;='Settings &amp; Rates'!$B$4)),I404)*='Settings &amp; Rates'!$B$8  +MAX(I404-MAX(0,='Settings &amp; Rates'!$B$13-SUMIFS($I$8:I403,$E$8:E403,"Car/Van",$A$8:A403,"&gt;="&amp;='Settings &amp; Rates'!$B$3,$A$8:A403,"&lt;="&amp;='Settings &amp; Rates'!$B$4)),0)*='Settings &amp; Rates'!$B$9)/I404,IF(E404="Motorcycle",='Settings &amp; Rates'!$B$10,IF(E404="Bicycle",='Settings &amp; Rates'!$B$11,"")))),"")</f>
        <v/>
      </c>
      <c r="L404" s="6">
        <f>IF(E404="Car/Van",='Settings &amp; Rates'!$B$12*F404,0)</f>
        <v/>
      </c>
      <c r="M404" s="7">
        <f>IFERROR(IF(I404=0,"",IF(E404="Car/Van",  MIN(MAX(='Settings &amp; Rates'!$B$13-SUMIFS($I$8:I403,$E$8:E403,"Car/Van",$A$8:A403,"&gt;="&amp;='Settings &amp; Rates'!$B$3,$A$8:A403,"&lt;="&amp;='Settings &amp; Rates'!$B$4)),I404)*='Settings &amp; Rates'!$B$8 +MAX(I404-MAX(0,='Settings &amp; Rates'!$B$13-SUMIFS($I$8:I403,$E$8:E403,"Car/Van",$A$8:A403,"&gt;="&amp;='Settings &amp; Rates'!$B$3,$A$8:A403,"&lt;="&amp;='Settings &amp; Rates'!$B$4)),0)*='Settings &amp; Rates'!$B$9 +I404*F404*='Settings &amp; Rates'!$B$12,IF(E404="Motorcycle",I404*='Settings &amp; Rates'!$B$10,IF(E404="Bicycle",I404*='Settings &amp; Rates'!$B$11,0)))),"")</f>
        <v/>
      </c>
      <c r="N404" s="6" t="n"/>
    </row>
    <row r="405">
      <c r="A405" s="5" t="n"/>
      <c r="B405" s="6" t="n"/>
      <c r="C405" s="6" t="n"/>
      <c r="D405" s="6" t="n"/>
      <c r="E405" s="6" t="n"/>
      <c r="F405" s="6" t="n"/>
      <c r="G405" s="6" t="n"/>
      <c r="H405" s="6" t="n"/>
      <c r="I405" s="6" t="n"/>
      <c r="J405" s="6">
        <f>IF(E405&lt;&gt;"Car/Van","",SUMIFS($I$8:I405,$E$8:E405,"Car/Van",$A$8:A405,"&gt;="&amp;='Settings &amp; Rates'!$B$3,$A$8:A405,"&lt;="&amp;='Settings &amp; Rates'!$B$4))</f>
        <v/>
      </c>
      <c r="K405" s="6">
        <f>IFERROR(IF(I405=0,"",IF(E405="Car/Van",  (MIN(MAX(='Settings &amp; Rates'!$B$13-SUMIFS($I$8:I404,$E$8:E404,"Car/Van",$A$8:A404,"&gt;="&amp;='Settings &amp; Rates'!$B$3,$A$8:A404,"&lt;="&amp;='Settings &amp; Rates'!$B$4)),I405)*='Settings &amp; Rates'!$B$8  +MAX(I405-MAX(0,='Settings &amp; Rates'!$B$13-SUMIFS($I$8:I404,$E$8:E404,"Car/Van",$A$8:A404,"&gt;="&amp;='Settings &amp; Rates'!$B$3,$A$8:A404,"&lt;="&amp;='Settings &amp; Rates'!$B$4)),0)*='Settings &amp; Rates'!$B$9)/I405,IF(E405="Motorcycle",='Settings &amp; Rates'!$B$10,IF(E405="Bicycle",='Settings &amp; Rates'!$B$11,"")))),"")</f>
        <v/>
      </c>
      <c r="L405" s="6">
        <f>IF(E405="Car/Van",='Settings &amp; Rates'!$B$12*F405,0)</f>
        <v/>
      </c>
      <c r="M405" s="7">
        <f>IFERROR(IF(I405=0,"",IF(E405="Car/Van",  MIN(MAX(='Settings &amp; Rates'!$B$13-SUMIFS($I$8:I404,$E$8:E404,"Car/Van",$A$8:A404,"&gt;="&amp;='Settings &amp; Rates'!$B$3,$A$8:A404,"&lt;="&amp;='Settings &amp; Rates'!$B$4)),I405)*='Settings &amp; Rates'!$B$8 +MAX(I405-MAX(0,='Settings &amp; Rates'!$B$13-SUMIFS($I$8:I404,$E$8:E404,"Car/Van",$A$8:A404,"&gt;="&amp;='Settings &amp; Rates'!$B$3,$A$8:A404,"&lt;="&amp;='Settings &amp; Rates'!$B$4)),0)*='Settings &amp; Rates'!$B$9 +I405*F405*='Settings &amp; Rates'!$B$12,IF(E405="Motorcycle",I405*='Settings &amp; Rates'!$B$10,IF(E405="Bicycle",I405*='Settings &amp; Rates'!$B$11,0)))),"")</f>
        <v/>
      </c>
      <c r="N405" s="6" t="n"/>
    </row>
    <row r="406">
      <c r="A406" s="5" t="n"/>
      <c r="B406" s="6" t="n"/>
      <c r="C406" s="6" t="n"/>
      <c r="D406" s="6" t="n"/>
      <c r="E406" s="6" t="n"/>
      <c r="F406" s="6" t="n"/>
      <c r="G406" s="6" t="n"/>
      <c r="H406" s="6" t="n"/>
      <c r="I406" s="6" t="n"/>
      <c r="J406" s="6">
        <f>IF(E406&lt;&gt;"Car/Van","",SUMIFS($I$8:I406,$E$8:E406,"Car/Van",$A$8:A406,"&gt;="&amp;='Settings &amp; Rates'!$B$3,$A$8:A406,"&lt;="&amp;='Settings &amp; Rates'!$B$4))</f>
        <v/>
      </c>
      <c r="K406" s="6">
        <f>IFERROR(IF(I406=0,"",IF(E406="Car/Van",  (MIN(MAX(='Settings &amp; Rates'!$B$13-SUMIFS($I$8:I405,$E$8:E405,"Car/Van",$A$8:A405,"&gt;="&amp;='Settings &amp; Rates'!$B$3,$A$8:A405,"&lt;="&amp;='Settings &amp; Rates'!$B$4)),I406)*='Settings &amp; Rates'!$B$8  +MAX(I406-MAX(0,='Settings &amp; Rates'!$B$13-SUMIFS($I$8:I405,$E$8:E405,"Car/Van",$A$8:A405,"&gt;="&amp;='Settings &amp; Rates'!$B$3,$A$8:A405,"&lt;="&amp;='Settings &amp; Rates'!$B$4)),0)*='Settings &amp; Rates'!$B$9)/I406,IF(E406="Motorcycle",='Settings &amp; Rates'!$B$10,IF(E406="Bicycle",='Settings &amp; Rates'!$B$11,"")))),"")</f>
        <v/>
      </c>
      <c r="L406" s="6">
        <f>IF(E406="Car/Van",='Settings &amp; Rates'!$B$12*F406,0)</f>
        <v/>
      </c>
      <c r="M406" s="7">
        <f>IFERROR(IF(I406=0,"",IF(E406="Car/Van",  MIN(MAX(='Settings &amp; Rates'!$B$13-SUMIFS($I$8:I405,$E$8:E405,"Car/Van",$A$8:A405,"&gt;="&amp;='Settings &amp; Rates'!$B$3,$A$8:A405,"&lt;="&amp;='Settings &amp; Rates'!$B$4)),I406)*='Settings &amp; Rates'!$B$8 +MAX(I406-MAX(0,='Settings &amp; Rates'!$B$13-SUMIFS($I$8:I405,$E$8:E405,"Car/Van",$A$8:A405,"&gt;="&amp;='Settings &amp; Rates'!$B$3,$A$8:A405,"&lt;="&amp;='Settings &amp; Rates'!$B$4)),0)*='Settings &amp; Rates'!$B$9 +I406*F406*='Settings &amp; Rates'!$B$12,IF(E406="Motorcycle",I406*='Settings &amp; Rates'!$B$10,IF(E406="Bicycle",I406*='Settings &amp; Rates'!$B$11,0)))),"")</f>
        <v/>
      </c>
      <c r="N406" s="6" t="n"/>
    </row>
    <row r="407">
      <c r="A407" s="5" t="n"/>
      <c r="B407" s="6" t="n"/>
      <c r="C407" s="6" t="n"/>
      <c r="D407" s="6" t="n"/>
      <c r="E407" s="6" t="n"/>
      <c r="F407" s="6" t="n"/>
      <c r="G407" s="6" t="n"/>
      <c r="H407" s="6" t="n"/>
      <c r="I407" s="6" t="n"/>
      <c r="J407" s="6">
        <f>IF(E407&lt;&gt;"Car/Van","",SUMIFS($I$8:I407,$E$8:E407,"Car/Van",$A$8:A407,"&gt;="&amp;='Settings &amp; Rates'!$B$3,$A$8:A407,"&lt;="&amp;='Settings &amp; Rates'!$B$4))</f>
        <v/>
      </c>
      <c r="K407" s="6">
        <f>IFERROR(IF(I407=0,"",IF(E407="Car/Van",  (MIN(MAX(='Settings &amp; Rates'!$B$13-SUMIFS($I$8:I406,$E$8:E406,"Car/Van",$A$8:A406,"&gt;="&amp;='Settings &amp; Rates'!$B$3,$A$8:A406,"&lt;="&amp;='Settings &amp; Rates'!$B$4)),I407)*='Settings &amp; Rates'!$B$8  +MAX(I407-MAX(0,='Settings &amp; Rates'!$B$13-SUMIFS($I$8:I406,$E$8:E406,"Car/Van",$A$8:A406,"&gt;="&amp;='Settings &amp; Rates'!$B$3,$A$8:A406,"&lt;="&amp;='Settings &amp; Rates'!$B$4)),0)*='Settings &amp; Rates'!$B$9)/I407,IF(E407="Motorcycle",='Settings &amp; Rates'!$B$10,IF(E407="Bicycle",='Settings &amp; Rates'!$B$11,"")))),"")</f>
        <v/>
      </c>
      <c r="L407" s="6">
        <f>IF(E407="Car/Van",='Settings &amp; Rates'!$B$12*F407,0)</f>
        <v/>
      </c>
      <c r="M407" s="7">
        <f>IFERROR(IF(I407=0,"",IF(E407="Car/Van",  MIN(MAX(='Settings &amp; Rates'!$B$13-SUMIFS($I$8:I406,$E$8:E406,"Car/Van",$A$8:A406,"&gt;="&amp;='Settings &amp; Rates'!$B$3,$A$8:A406,"&lt;="&amp;='Settings &amp; Rates'!$B$4)),I407)*='Settings &amp; Rates'!$B$8 +MAX(I407-MAX(0,='Settings &amp; Rates'!$B$13-SUMIFS($I$8:I406,$E$8:E406,"Car/Van",$A$8:A406,"&gt;="&amp;='Settings &amp; Rates'!$B$3,$A$8:A406,"&lt;="&amp;='Settings &amp; Rates'!$B$4)),0)*='Settings &amp; Rates'!$B$9 +I407*F407*='Settings &amp; Rates'!$B$12,IF(E407="Motorcycle",I407*='Settings &amp; Rates'!$B$10,IF(E407="Bicycle",I407*='Settings &amp; Rates'!$B$11,0)))),"")</f>
        <v/>
      </c>
      <c r="N407" s="6" t="n"/>
    </row>
    <row r="408">
      <c r="A408" s="5" t="n"/>
      <c r="B408" s="6" t="n"/>
      <c r="C408" s="6" t="n"/>
      <c r="D408" s="6" t="n"/>
      <c r="E408" s="6" t="n"/>
      <c r="F408" s="6" t="n"/>
      <c r="G408" s="6" t="n"/>
      <c r="H408" s="6" t="n"/>
      <c r="I408" s="6" t="n"/>
      <c r="J408" s="6">
        <f>IF(E408&lt;&gt;"Car/Van","",SUMIFS($I$8:I408,$E$8:E408,"Car/Van",$A$8:A408,"&gt;="&amp;='Settings &amp; Rates'!$B$3,$A$8:A408,"&lt;="&amp;='Settings &amp; Rates'!$B$4))</f>
        <v/>
      </c>
      <c r="K408" s="6">
        <f>IFERROR(IF(I408=0,"",IF(E408="Car/Van",  (MIN(MAX(='Settings &amp; Rates'!$B$13-SUMIFS($I$8:I407,$E$8:E407,"Car/Van",$A$8:A407,"&gt;="&amp;='Settings &amp; Rates'!$B$3,$A$8:A407,"&lt;="&amp;='Settings &amp; Rates'!$B$4)),I408)*='Settings &amp; Rates'!$B$8  +MAX(I408-MAX(0,='Settings &amp; Rates'!$B$13-SUMIFS($I$8:I407,$E$8:E407,"Car/Van",$A$8:A407,"&gt;="&amp;='Settings &amp; Rates'!$B$3,$A$8:A407,"&lt;="&amp;='Settings &amp; Rates'!$B$4)),0)*='Settings &amp; Rates'!$B$9)/I408,IF(E408="Motorcycle",='Settings &amp; Rates'!$B$10,IF(E408="Bicycle",='Settings &amp; Rates'!$B$11,"")))),"")</f>
        <v/>
      </c>
      <c r="L408" s="6">
        <f>IF(E408="Car/Van",='Settings &amp; Rates'!$B$12*F408,0)</f>
        <v/>
      </c>
      <c r="M408" s="7">
        <f>IFERROR(IF(I408=0,"",IF(E408="Car/Van",  MIN(MAX(='Settings &amp; Rates'!$B$13-SUMIFS($I$8:I407,$E$8:E407,"Car/Van",$A$8:A407,"&gt;="&amp;='Settings &amp; Rates'!$B$3,$A$8:A407,"&lt;="&amp;='Settings &amp; Rates'!$B$4)),I408)*='Settings &amp; Rates'!$B$8 +MAX(I408-MAX(0,='Settings &amp; Rates'!$B$13-SUMIFS($I$8:I407,$E$8:E407,"Car/Van",$A$8:A407,"&gt;="&amp;='Settings &amp; Rates'!$B$3,$A$8:A407,"&lt;="&amp;='Settings &amp; Rates'!$B$4)),0)*='Settings &amp; Rates'!$B$9 +I408*F408*='Settings &amp; Rates'!$B$12,IF(E408="Motorcycle",I408*='Settings &amp; Rates'!$B$10,IF(E408="Bicycle",I408*='Settings &amp; Rates'!$B$11,0)))),"")</f>
        <v/>
      </c>
      <c r="N408" s="6" t="n"/>
    </row>
    <row r="409">
      <c r="A409" s="5" t="n"/>
      <c r="B409" s="6" t="n"/>
      <c r="C409" s="6" t="n"/>
      <c r="D409" s="6" t="n"/>
      <c r="E409" s="6" t="n"/>
      <c r="F409" s="6" t="n"/>
      <c r="G409" s="6" t="n"/>
      <c r="H409" s="6" t="n"/>
      <c r="I409" s="6" t="n"/>
      <c r="J409" s="6">
        <f>IF(E409&lt;&gt;"Car/Van","",SUMIFS($I$8:I409,$E$8:E409,"Car/Van",$A$8:A409,"&gt;="&amp;='Settings &amp; Rates'!$B$3,$A$8:A409,"&lt;="&amp;='Settings &amp; Rates'!$B$4))</f>
        <v/>
      </c>
      <c r="K409" s="6">
        <f>IFERROR(IF(I409=0,"",IF(E409="Car/Van",  (MIN(MAX(='Settings &amp; Rates'!$B$13-SUMIFS($I$8:I408,$E$8:E408,"Car/Van",$A$8:A408,"&gt;="&amp;='Settings &amp; Rates'!$B$3,$A$8:A408,"&lt;="&amp;='Settings &amp; Rates'!$B$4)),I409)*='Settings &amp; Rates'!$B$8  +MAX(I409-MAX(0,='Settings &amp; Rates'!$B$13-SUMIFS($I$8:I408,$E$8:E408,"Car/Van",$A$8:A408,"&gt;="&amp;='Settings &amp; Rates'!$B$3,$A$8:A408,"&lt;="&amp;='Settings &amp; Rates'!$B$4)),0)*='Settings &amp; Rates'!$B$9)/I409,IF(E409="Motorcycle",='Settings &amp; Rates'!$B$10,IF(E409="Bicycle",='Settings &amp; Rates'!$B$11,"")))),"")</f>
        <v/>
      </c>
      <c r="L409" s="6">
        <f>IF(E409="Car/Van",='Settings &amp; Rates'!$B$12*F409,0)</f>
        <v/>
      </c>
      <c r="M409" s="7">
        <f>IFERROR(IF(I409=0,"",IF(E409="Car/Van",  MIN(MAX(='Settings &amp; Rates'!$B$13-SUMIFS($I$8:I408,$E$8:E408,"Car/Van",$A$8:A408,"&gt;="&amp;='Settings &amp; Rates'!$B$3,$A$8:A408,"&lt;="&amp;='Settings &amp; Rates'!$B$4)),I409)*='Settings &amp; Rates'!$B$8 +MAX(I409-MAX(0,='Settings &amp; Rates'!$B$13-SUMIFS($I$8:I408,$E$8:E408,"Car/Van",$A$8:A408,"&gt;="&amp;='Settings &amp; Rates'!$B$3,$A$8:A408,"&lt;="&amp;='Settings &amp; Rates'!$B$4)),0)*='Settings &amp; Rates'!$B$9 +I409*F409*='Settings &amp; Rates'!$B$12,IF(E409="Motorcycle",I409*='Settings &amp; Rates'!$B$10,IF(E409="Bicycle",I409*='Settings &amp; Rates'!$B$11,0)))),"")</f>
        <v/>
      </c>
      <c r="N409" s="6" t="n"/>
    </row>
    <row r="410">
      <c r="A410" s="5" t="n"/>
      <c r="B410" s="6" t="n"/>
      <c r="C410" s="6" t="n"/>
      <c r="D410" s="6" t="n"/>
      <c r="E410" s="6" t="n"/>
      <c r="F410" s="6" t="n"/>
      <c r="G410" s="6" t="n"/>
      <c r="H410" s="6" t="n"/>
      <c r="I410" s="6" t="n"/>
      <c r="J410" s="6">
        <f>IF(E410&lt;&gt;"Car/Van","",SUMIFS($I$8:I410,$E$8:E410,"Car/Van",$A$8:A410,"&gt;="&amp;='Settings &amp; Rates'!$B$3,$A$8:A410,"&lt;="&amp;='Settings &amp; Rates'!$B$4))</f>
        <v/>
      </c>
      <c r="K410" s="6">
        <f>IFERROR(IF(I410=0,"",IF(E410="Car/Van",  (MIN(MAX(='Settings &amp; Rates'!$B$13-SUMIFS($I$8:I409,$E$8:E409,"Car/Van",$A$8:A409,"&gt;="&amp;='Settings &amp; Rates'!$B$3,$A$8:A409,"&lt;="&amp;='Settings &amp; Rates'!$B$4)),I410)*='Settings &amp; Rates'!$B$8  +MAX(I410-MAX(0,='Settings &amp; Rates'!$B$13-SUMIFS($I$8:I409,$E$8:E409,"Car/Van",$A$8:A409,"&gt;="&amp;='Settings &amp; Rates'!$B$3,$A$8:A409,"&lt;="&amp;='Settings &amp; Rates'!$B$4)),0)*='Settings &amp; Rates'!$B$9)/I410,IF(E410="Motorcycle",='Settings &amp; Rates'!$B$10,IF(E410="Bicycle",='Settings &amp; Rates'!$B$11,"")))),"")</f>
        <v/>
      </c>
      <c r="L410" s="6">
        <f>IF(E410="Car/Van",='Settings &amp; Rates'!$B$12*F410,0)</f>
        <v/>
      </c>
      <c r="M410" s="7">
        <f>IFERROR(IF(I410=0,"",IF(E410="Car/Van",  MIN(MAX(='Settings &amp; Rates'!$B$13-SUMIFS($I$8:I409,$E$8:E409,"Car/Van",$A$8:A409,"&gt;="&amp;='Settings &amp; Rates'!$B$3,$A$8:A409,"&lt;="&amp;='Settings &amp; Rates'!$B$4)),I410)*='Settings &amp; Rates'!$B$8 +MAX(I410-MAX(0,='Settings &amp; Rates'!$B$13-SUMIFS($I$8:I409,$E$8:E409,"Car/Van",$A$8:A409,"&gt;="&amp;='Settings &amp; Rates'!$B$3,$A$8:A409,"&lt;="&amp;='Settings &amp; Rates'!$B$4)),0)*='Settings &amp; Rates'!$B$9 +I410*F410*='Settings &amp; Rates'!$B$12,IF(E410="Motorcycle",I410*='Settings &amp; Rates'!$B$10,IF(E410="Bicycle",I410*='Settings &amp; Rates'!$B$11,0)))),"")</f>
        <v/>
      </c>
      <c r="N410" s="6" t="n"/>
    </row>
    <row r="411">
      <c r="A411" s="5" t="n"/>
      <c r="B411" s="6" t="n"/>
      <c r="C411" s="6" t="n"/>
      <c r="D411" s="6" t="n"/>
      <c r="E411" s="6" t="n"/>
      <c r="F411" s="6" t="n"/>
      <c r="G411" s="6" t="n"/>
      <c r="H411" s="6" t="n"/>
      <c r="I411" s="6" t="n"/>
      <c r="J411" s="6">
        <f>IF(E411&lt;&gt;"Car/Van","",SUMIFS($I$8:I411,$E$8:E411,"Car/Van",$A$8:A411,"&gt;="&amp;='Settings &amp; Rates'!$B$3,$A$8:A411,"&lt;="&amp;='Settings &amp; Rates'!$B$4))</f>
        <v/>
      </c>
      <c r="K411" s="6">
        <f>IFERROR(IF(I411=0,"",IF(E411="Car/Van",  (MIN(MAX(='Settings &amp; Rates'!$B$13-SUMIFS($I$8:I410,$E$8:E410,"Car/Van",$A$8:A410,"&gt;="&amp;='Settings &amp; Rates'!$B$3,$A$8:A410,"&lt;="&amp;='Settings &amp; Rates'!$B$4)),I411)*='Settings &amp; Rates'!$B$8  +MAX(I411-MAX(0,='Settings &amp; Rates'!$B$13-SUMIFS($I$8:I410,$E$8:E410,"Car/Van",$A$8:A410,"&gt;="&amp;='Settings &amp; Rates'!$B$3,$A$8:A410,"&lt;="&amp;='Settings &amp; Rates'!$B$4)),0)*='Settings &amp; Rates'!$B$9)/I411,IF(E411="Motorcycle",='Settings &amp; Rates'!$B$10,IF(E411="Bicycle",='Settings &amp; Rates'!$B$11,"")))),"")</f>
        <v/>
      </c>
      <c r="L411" s="6">
        <f>IF(E411="Car/Van",='Settings &amp; Rates'!$B$12*F411,0)</f>
        <v/>
      </c>
      <c r="M411" s="7">
        <f>IFERROR(IF(I411=0,"",IF(E411="Car/Van",  MIN(MAX(='Settings &amp; Rates'!$B$13-SUMIFS($I$8:I410,$E$8:E410,"Car/Van",$A$8:A410,"&gt;="&amp;='Settings &amp; Rates'!$B$3,$A$8:A410,"&lt;="&amp;='Settings &amp; Rates'!$B$4)),I411)*='Settings &amp; Rates'!$B$8 +MAX(I411-MAX(0,='Settings &amp; Rates'!$B$13-SUMIFS($I$8:I410,$E$8:E410,"Car/Van",$A$8:A410,"&gt;="&amp;='Settings &amp; Rates'!$B$3,$A$8:A410,"&lt;="&amp;='Settings &amp; Rates'!$B$4)),0)*='Settings &amp; Rates'!$B$9 +I411*F411*='Settings &amp; Rates'!$B$12,IF(E411="Motorcycle",I411*='Settings &amp; Rates'!$B$10,IF(E411="Bicycle",I411*='Settings &amp; Rates'!$B$11,0)))),"")</f>
        <v/>
      </c>
      <c r="N411" s="6" t="n"/>
    </row>
    <row r="412">
      <c r="A412" s="5" t="n"/>
      <c r="B412" s="6" t="n"/>
      <c r="C412" s="6" t="n"/>
      <c r="D412" s="6" t="n"/>
      <c r="E412" s="6" t="n"/>
      <c r="F412" s="6" t="n"/>
      <c r="G412" s="6" t="n"/>
      <c r="H412" s="6" t="n"/>
      <c r="I412" s="6" t="n"/>
      <c r="J412" s="6">
        <f>IF(E412&lt;&gt;"Car/Van","",SUMIFS($I$8:I412,$E$8:E412,"Car/Van",$A$8:A412,"&gt;="&amp;='Settings &amp; Rates'!$B$3,$A$8:A412,"&lt;="&amp;='Settings &amp; Rates'!$B$4))</f>
        <v/>
      </c>
      <c r="K412" s="6">
        <f>IFERROR(IF(I412=0,"",IF(E412="Car/Van",  (MIN(MAX(='Settings &amp; Rates'!$B$13-SUMIFS($I$8:I411,$E$8:E411,"Car/Van",$A$8:A411,"&gt;="&amp;='Settings &amp; Rates'!$B$3,$A$8:A411,"&lt;="&amp;='Settings &amp; Rates'!$B$4)),I412)*='Settings &amp; Rates'!$B$8  +MAX(I412-MAX(0,='Settings &amp; Rates'!$B$13-SUMIFS($I$8:I411,$E$8:E411,"Car/Van",$A$8:A411,"&gt;="&amp;='Settings &amp; Rates'!$B$3,$A$8:A411,"&lt;="&amp;='Settings &amp; Rates'!$B$4)),0)*='Settings &amp; Rates'!$B$9)/I412,IF(E412="Motorcycle",='Settings &amp; Rates'!$B$10,IF(E412="Bicycle",='Settings &amp; Rates'!$B$11,"")))),"")</f>
        <v/>
      </c>
      <c r="L412" s="6">
        <f>IF(E412="Car/Van",='Settings &amp; Rates'!$B$12*F412,0)</f>
        <v/>
      </c>
      <c r="M412" s="7">
        <f>IFERROR(IF(I412=0,"",IF(E412="Car/Van",  MIN(MAX(='Settings &amp; Rates'!$B$13-SUMIFS($I$8:I411,$E$8:E411,"Car/Van",$A$8:A411,"&gt;="&amp;='Settings &amp; Rates'!$B$3,$A$8:A411,"&lt;="&amp;='Settings &amp; Rates'!$B$4)),I412)*='Settings &amp; Rates'!$B$8 +MAX(I412-MAX(0,='Settings &amp; Rates'!$B$13-SUMIFS($I$8:I411,$E$8:E411,"Car/Van",$A$8:A411,"&gt;="&amp;='Settings &amp; Rates'!$B$3,$A$8:A411,"&lt;="&amp;='Settings &amp; Rates'!$B$4)),0)*='Settings &amp; Rates'!$B$9 +I412*F412*='Settings &amp; Rates'!$B$12,IF(E412="Motorcycle",I412*='Settings &amp; Rates'!$B$10,IF(E412="Bicycle",I412*='Settings &amp; Rates'!$B$11,0)))),"")</f>
        <v/>
      </c>
      <c r="N412" s="6" t="n"/>
    </row>
    <row r="413">
      <c r="A413" s="5" t="n"/>
      <c r="B413" s="6" t="n"/>
      <c r="C413" s="6" t="n"/>
      <c r="D413" s="6" t="n"/>
      <c r="E413" s="6" t="n"/>
      <c r="F413" s="6" t="n"/>
      <c r="G413" s="6" t="n"/>
      <c r="H413" s="6" t="n"/>
      <c r="I413" s="6" t="n"/>
      <c r="J413" s="6">
        <f>IF(E413&lt;&gt;"Car/Van","",SUMIFS($I$8:I413,$E$8:E413,"Car/Van",$A$8:A413,"&gt;="&amp;='Settings &amp; Rates'!$B$3,$A$8:A413,"&lt;="&amp;='Settings &amp; Rates'!$B$4))</f>
        <v/>
      </c>
      <c r="K413" s="6">
        <f>IFERROR(IF(I413=0,"",IF(E413="Car/Van",  (MIN(MAX(='Settings &amp; Rates'!$B$13-SUMIFS($I$8:I412,$E$8:E412,"Car/Van",$A$8:A412,"&gt;="&amp;='Settings &amp; Rates'!$B$3,$A$8:A412,"&lt;="&amp;='Settings &amp; Rates'!$B$4)),I413)*='Settings &amp; Rates'!$B$8  +MAX(I413-MAX(0,='Settings &amp; Rates'!$B$13-SUMIFS($I$8:I412,$E$8:E412,"Car/Van",$A$8:A412,"&gt;="&amp;='Settings &amp; Rates'!$B$3,$A$8:A412,"&lt;="&amp;='Settings &amp; Rates'!$B$4)),0)*='Settings &amp; Rates'!$B$9)/I413,IF(E413="Motorcycle",='Settings &amp; Rates'!$B$10,IF(E413="Bicycle",='Settings &amp; Rates'!$B$11,"")))),"")</f>
        <v/>
      </c>
      <c r="L413" s="6">
        <f>IF(E413="Car/Van",='Settings &amp; Rates'!$B$12*F413,0)</f>
        <v/>
      </c>
      <c r="M413" s="7">
        <f>IFERROR(IF(I413=0,"",IF(E413="Car/Van",  MIN(MAX(='Settings &amp; Rates'!$B$13-SUMIFS($I$8:I412,$E$8:E412,"Car/Van",$A$8:A412,"&gt;="&amp;='Settings &amp; Rates'!$B$3,$A$8:A412,"&lt;="&amp;='Settings &amp; Rates'!$B$4)),I413)*='Settings &amp; Rates'!$B$8 +MAX(I413-MAX(0,='Settings &amp; Rates'!$B$13-SUMIFS($I$8:I412,$E$8:E412,"Car/Van",$A$8:A412,"&gt;="&amp;='Settings &amp; Rates'!$B$3,$A$8:A412,"&lt;="&amp;='Settings &amp; Rates'!$B$4)),0)*='Settings &amp; Rates'!$B$9 +I413*F413*='Settings &amp; Rates'!$B$12,IF(E413="Motorcycle",I413*='Settings &amp; Rates'!$B$10,IF(E413="Bicycle",I413*='Settings &amp; Rates'!$B$11,0)))),"")</f>
        <v/>
      </c>
      <c r="N413" s="6" t="n"/>
    </row>
    <row r="414">
      <c r="A414" s="5" t="n"/>
      <c r="B414" s="6" t="n"/>
      <c r="C414" s="6" t="n"/>
      <c r="D414" s="6" t="n"/>
      <c r="E414" s="6" t="n"/>
      <c r="F414" s="6" t="n"/>
      <c r="G414" s="6" t="n"/>
      <c r="H414" s="6" t="n"/>
      <c r="I414" s="6" t="n"/>
      <c r="J414" s="6">
        <f>IF(E414&lt;&gt;"Car/Van","",SUMIFS($I$8:I414,$E$8:E414,"Car/Van",$A$8:A414,"&gt;="&amp;='Settings &amp; Rates'!$B$3,$A$8:A414,"&lt;="&amp;='Settings &amp; Rates'!$B$4))</f>
        <v/>
      </c>
      <c r="K414" s="6">
        <f>IFERROR(IF(I414=0,"",IF(E414="Car/Van",  (MIN(MAX(='Settings &amp; Rates'!$B$13-SUMIFS($I$8:I413,$E$8:E413,"Car/Van",$A$8:A413,"&gt;="&amp;='Settings &amp; Rates'!$B$3,$A$8:A413,"&lt;="&amp;='Settings &amp; Rates'!$B$4)),I414)*='Settings &amp; Rates'!$B$8  +MAX(I414-MAX(0,='Settings &amp; Rates'!$B$13-SUMIFS($I$8:I413,$E$8:E413,"Car/Van",$A$8:A413,"&gt;="&amp;='Settings &amp; Rates'!$B$3,$A$8:A413,"&lt;="&amp;='Settings &amp; Rates'!$B$4)),0)*='Settings &amp; Rates'!$B$9)/I414,IF(E414="Motorcycle",='Settings &amp; Rates'!$B$10,IF(E414="Bicycle",='Settings &amp; Rates'!$B$11,"")))),"")</f>
        <v/>
      </c>
      <c r="L414" s="6">
        <f>IF(E414="Car/Van",='Settings &amp; Rates'!$B$12*F414,0)</f>
        <v/>
      </c>
      <c r="M414" s="7">
        <f>IFERROR(IF(I414=0,"",IF(E414="Car/Van",  MIN(MAX(='Settings &amp; Rates'!$B$13-SUMIFS($I$8:I413,$E$8:E413,"Car/Van",$A$8:A413,"&gt;="&amp;='Settings &amp; Rates'!$B$3,$A$8:A413,"&lt;="&amp;='Settings &amp; Rates'!$B$4)),I414)*='Settings &amp; Rates'!$B$8 +MAX(I414-MAX(0,='Settings &amp; Rates'!$B$13-SUMIFS($I$8:I413,$E$8:E413,"Car/Van",$A$8:A413,"&gt;="&amp;='Settings &amp; Rates'!$B$3,$A$8:A413,"&lt;="&amp;='Settings &amp; Rates'!$B$4)),0)*='Settings &amp; Rates'!$B$9 +I414*F414*='Settings &amp; Rates'!$B$12,IF(E414="Motorcycle",I414*='Settings &amp; Rates'!$B$10,IF(E414="Bicycle",I414*='Settings &amp; Rates'!$B$11,0)))),"")</f>
        <v/>
      </c>
      <c r="N414" s="6" t="n"/>
    </row>
    <row r="415">
      <c r="A415" s="5" t="n"/>
      <c r="B415" s="6" t="n"/>
      <c r="C415" s="6" t="n"/>
      <c r="D415" s="6" t="n"/>
      <c r="E415" s="6" t="n"/>
      <c r="F415" s="6" t="n"/>
      <c r="G415" s="6" t="n"/>
      <c r="H415" s="6" t="n"/>
      <c r="I415" s="6" t="n"/>
      <c r="J415" s="6">
        <f>IF(E415&lt;&gt;"Car/Van","",SUMIFS($I$8:I415,$E$8:E415,"Car/Van",$A$8:A415,"&gt;="&amp;='Settings &amp; Rates'!$B$3,$A$8:A415,"&lt;="&amp;='Settings &amp; Rates'!$B$4))</f>
        <v/>
      </c>
      <c r="K415" s="6">
        <f>IFERROR(IF(I415=0,"",IF(E415="Car/Van",  (MIN(MAX(='Settings &amp; Rates'!$B$13-SUMIFS($I$8:I414,$E$8:E414,"Car/Van",$A$8:A414,"&gt;="&amp;='Settings &amp; Rates'!$B$3,$A$8:A414,"&lt;="&amp;='Settings &amp; Rates'!$B$4)),I415)*='Settings &amp; Rates'!$B$8  +MAX(I415-MAX(0,='Settings &amp; Rates'!$B$13-SUMIFS($I$8:I414,$E$8:E414,"Car/Van",$A$8:A414,"&gt;="&amp;='Settings &amp; Rates'!$B$3,$A$8:A414,"&lt;="&amp;='Settings &amp; Rates'!$B$4)),0)*='Settings &amp; Rates'!$B$9)/I415,IF(E415="Motorcycle",='Settings &amp; Rates'!$B$10,IF(E415="Bicycle",='Settings &amp; Rates'!$B$11,"")))),"")</f>
        <v/>
      </c>
      <c r="L415" s="6">
        <f>IF(E415="Car/Van",='Settings &amp; Rates'!$B$12*F415,0)</f>
        <v/>
      </c>
      <c r="M415" s="7">
        <f>IFERROR(IF(I415=0,"",IF(E415="Car/Van",  MIN(MAX(='Settings &amp; Rates'!$B$13-SUMIFS($I$8:I414,$E$8:E414,"Car/Van",$A$8:A414,"&gt;="&amp;='Settings &amp; Rates'!$B$3,$A$8:A414,"&lt;="&amp;='Settings &amp; Rates'!$B$4)),I415)*='Settings &amp; Rates'!$B$8 +MAX(I415-MAX(0,='Settings &amp; Rates'!$B$13-SUMIFS($I$8:I414,$E$8:E414,"Car/Van",$A$8:A414,"&gt;="&amp;='Settings &amp; Rates'!$B$3,$A$8:A414,"&lt;="&amp;='Settings &amp; Rates'!$B$4)),0)*='Settings &amp; Rates'!$B$9 +I415*F415*='Settings &amp; Rates'!$B$12,IF(E415="Motorcycle",I415*='Settings &amp; Rates'!$B$10,IF(E415="Bicycle",I415*='Settings &amp; Rates'!$B$11,0)))),"")</f>
        <v/>
      </c>
      <c r="N415" s="6" t="n"/>
    </row>
    <row r="416">
      <c r="A416" s="5" t="n"/>
      <c r="B416" s="6" t="n"/>
      <c r="C416" s="6" t="n"/>
      <c r="D416" s="6" t="n"/>
      <c r="E416" s="6" t="n"/>
      <c r="F416" s="6" t="n"/>
      <c r="G416" s="6" t="n"/>
      <c r="H416" s="6" t="n"/>
      <c r="I416" s="6" t="n"/>
      <c r="J416" s="6">
        <f>IF(E416&lt;&gt;"Car/Van","",SUMIFS($I$8:I416,$E$8:E416,"Car/Van",$A$8:A416,"&gt;="&amp;='Settings &amp; Rates'!$B$3,$A$8:A416,"&lt;="&amp;='Settings &amp; Rates'!$B$4))</f>
        <v/>
      </c>
      <c r="K416" s="6">
        <f>IFERROR(IF(I416=0,"",IF(E416="Car/Van",  (MIN(MAX(='Settings &amp; Rates'!$B$13-SUMIFS($I$8:I415,$E$8:E415,"Car/Van",$A$8:A415,"&gt;="&amp;='Settings &amp; Rates'!$B$3,$A$8:A415,"&lt;="&amp;='Settings &amp; Rates'!$B$4)),I416)*='Settings &amp; Rates'!$B$8  +MAX(I416-MAX(0,='Settings &amp; Rates'!$B$13-SUMIFS($I$8:I415,$E$8:E415,"Car/Van",$A$8:A415,"&gt;="&amp;='Settings &amp; Rates'!$B$3,$A$8:A415,"&lt;="&amp;='Settings &amp; Rates'!$B$4)),0)*='Settings &amp; Rates'!$B$9)/I416,IF(E416="Motorcycle",='Settings &amp; Rates'!$B$10,IF(E416="Bicycle",='Settings &amp; Rates'!$B$11,"")))),"")</f>
        <v/>
      </c>
      <c r="L416" s="6">
        <f>IF(E416="Car/Van",='Settings &amp; Rates'!$B$12*F416,0)</f>
        <v/>
      </c>
      <c r="M416" s="7">
        <f>IFERROR(IF(I416=0,"",IF(E416="Car/Van",  MIN(MAX(='Settings &amp; Rates'!$B$13-SUMIFS($I$8:I415,$E$8:E415,"Car/Van",$A$8:A415,"&gt;="&amp;='Settings &amp; Rates'!$B$3,$A$8:A415,"&lt;="&amp;='Settings &amp; Rates'!$B$4)),I416)*='Settings &amp; Rates'!$B$8 +MAX(I416-MAX(0,='Settings &amp; Rates'!$B$13-SUMIFS($I$8:I415,$E$8:E415,"Car/Van",$A$8:A415,"&gt;="&amp;='Settings &amp; Rates'!$B$3,$A$8:A415,"&lt;="&amp;='Settings &amp; Rates'!$B$4)),0)*='Settings &amp; Rates'!$B$9 +I416*F416*='Settings &amp; Rates'!$B$12,IF(E416="Motorcycle",I416*='Settings &amp; Rates'!$B$10,IF(E416="Bicycle",I416*='Settings &amp; Rates'!$B$11,0)))),"")</f>
        <v/>
      </c>
      <c r="N416" s="6" t="n"/>
    </row>
    <row r="417">
      <c r="A417" s="5" t="n"/>
      <c r="B417" s="6" t="n"/>
      <c r="C417" s="6" t="n"/>
      <c r="D417" s="6" t="n"/>
      <c r="E417" s="6" t="n"/>
      <c r="F417" s="6" t="n"/>
      <c r="G417" s="6" t="n"/>
      <c r="H417" s="6" t="n"/>
      <c r="I417" s="6" t="n"/>
      <c r="J417" s="6">
        <f>IF(E417&lt;&gt;"Car/Van","",SUMIFS($I$8:I417,$E$8:E417,"Car/Van",$A$8:A417,"&gt;="&amp;='Settings &amp; Rates'!$B$3,$A$8:A417,"&lt;="&amp;='Settings &amp; Rates'!$B$4))</f>
        <v/>
      </c>
      <c r="K417" s="6">
        <f>IFERROR(IF(I417=0,"",IF(E417="Car/Van",  (MIN(MAX(='Settings &amp; Rates'!$B$13-SUMIFS($I$8:I416,$E$8:E416,"Car/Van",$A$8:A416,"&gt;="&amp;='Settings &amp; Rates'!$B$3,$A$8:A416,"&lt;="&amp;='Settings &amp; Rates'!$B$4)),I417)*='Settings &amp; Rates'!$B$8  +MAX(I417-MAX(0,='Settings &amp; Rates'!$B$13-SUMIFS($I$8:I416,$E$8:E416,"Car/Van",$A$8:A416,"&gt;="&amp;='Settings &amp; Rates'!$B$3,$A$8:A416,"&lt;="&amp;='Settings &amp; Rates'!$B$4)),0)*='Settings &amp; Rates'!$B$9)/I417,IF(E417="Motorcycle",='Settings &amp; Rates'!$B$10,IF(E417="Bicycle",='Settings &amp; Rates'!$B$11,"")))),"")</f>
        <v/>
      </c>
      <c r="L417" s="6">
        <f>IF(E417="Car/Van",='Settings &amp; Rates'!$B$12*F417,0)</f>
        <v/>
      </c>
      <c r="M417" s="7">
        <f>IFERROR(IF(I417=0,"",IF(E417="Car/Van",  MIN(MAX(='Settings &amp; Rates'!$B$13-SUMIFS($I$8:I416,$E$8:E416,"Car/Van",$A$8:A416,"&gt;="&amp;='Settings &amp; Rates'!$B$3,$A$8:A416,"&lt;="&amp;='Settings &amp; Rates'!$B$4)),I417)*='Settings &amp; Rates'!$B$8 +MAX(I417-MAX(0,='Settings &amp; Rates'!$B$13-SUMIFS($I$8:I416,$E$8:E416,"Car/Van",$A$8:A416,"&gt;="&amp;='Settings &amp; Rates'!$B$3,$A$8:A416,"&lt;="&amp;='Settings &amp; Rates'!$B$4)),0)*='Settings &amp; Rates'!$B$9 +I417*F417*='Settings &amp; Rates'!$B$12,IF(E417="Motorcycle",I417*='Settings &amp; Rates'!$B$10,IF(E417="Bicycle",I417*='Settings &amp; Rates'!$B$11,0)))),"")</f>
        <v/>
      </c>
      <c r="N417" s="6" t="n"/>
    </row>
    <row r="418">
      <c r="A418" s="5" t="n"/>
      <c r="B418" s="6" t="n"/>
      <c r="C418" s="6" t="n"/>
      <c r="D418" s="6" t="n"/>
      <c r="E418" s="6" t="n"/>
      <c r="F418" s="6" t="n"/>
      <c r="G418" s="6" t="n"/>
      <c r="H418" s="6" t="n"/>
      <c r="I418" s="6" t="n"/>
      <c r="J418" s="6">
        <f>IF(E418&lt;&gt;"Car/Van","",SUMIFS($I$8:I418,$E$8:E418,"Car/Van",$A$8:A418,"&gt;="&amp;='Settings &amp; Rates'!$B$3,$A$8:A418,"&lt;="&amp;='Settings &amp; Rates'!$B$4))</f>
        <v/>
      </c>
      <c r="K418" s="6">
        <f>IFERROR(IF(I418=0,"",IF(E418="Car/Van",  (MIN(MAX(='Settings &amp; Rates'!$B$13-SUMIFS($I$8:I417,$E$8:E417,"Car/Van",$A$8:A417,"&gt;="&amp;='Settings &amp; Rates'!$B$3,$A$8:A417,"&lt;="&amp;='Settings &amp; Rates'!$B$4)),I418)*='Settings &amp; Rates'!$B$8  +MAX(I418-MAX(0,='Settings &amp; Rates'!$B$13-SUMIFS($I$8:I417,$E$8:E417,"Car/Van",$A$8:A417,"&gt;="&amp;='Settings &amp; Rates'!$B$3,$A$8:A417,"&lt;="&amp;='Settings &amp; Rates'!$B$4)),0)*='Settings &amp; Rates'!$B$9)/I418,IF(E418="Motorcycle",='Settings &amp; Rates'!$B$10,IF(E418="Bicycle",='Settings &amp; Rates'!$B$11,"")))),"")</f>
        <v/>
      </c>
      <c r="L418" s="6">
        <f>IF(E418="Car/Van",='Settings &amp; Rates'!$B$12*F418,0)</f>
        <v/>
      </c>
      <c r="M418" s="7">
        <f>IFERROR(IF(I418=0,"",IF(E418="Car/Van",  MIN(MAX(='Settings &amp; Rates'!$B$13-SUMIFS($I$8:I417,$E$8:E417,"Car/Van",$A$8:A417,"&gt;="&amp;='Settings &amp; Rates'!$B$3,$A$8:A417,"&lt;="&amp;='Settings &amp; Rates'!$B$4)),I418)*='Settings &amp; Rates'!$B$8 +MAX(I418-MAX(0,='Settings &amp; Rates'!$B$13-SUMIFS($I$8:I417,$E$8:E417,"Car/Van",$A$8:A417,"&gt;="&amp;='Settings &amp; Rates'!$B$3,$A$8:A417,"&lt;="&amp;='Settings &amp; Rates'!$B$4)),0)*='Settings &amp; Rates'!$B$9 +I418*F418*='Settings &amp; Rates'!$B$12,IF(E418="Motorcycle",I418*='Settings &amp; Rates'!$B$10,IF(E418="Bicycle",I418*='Settings &amp; Rates'!$B$11,0)))),"")</f>
        <v/>
      </c>
      <c r="N418" s="6" t="n"/>
    </row>
    <row r="419">
      <c r="A419" s="5" t="n"/>
      <c r="B419" s="6" t="n"/>
      <c r="C419" s="6" t="n"/>
      <c r="D419" s="6" t="n"/>
      <c r="E419" s="6" t="n"/>
      <c r="F419" s="6" t="n"/>
      <c r="G419" s="6" t="n"/>
      <c r="H419" s="6" t="n"/>
      <c r="I419" s="6" t="n"/>
      <c r="J419" s="6">
        <f>IF(E419&lt;&gt;"Car/Van","",SUMIFS($I$8:I419,$E$8:E419,"Car/Van",$A$8:A419,"&gt;="&amp;='Settings &amp; Rates'!$B$3,$A$8:A419,"&lt;="&amp;='Settings &amp; Rates'!$B$4))</f>
        <v/>
      </c>
      <c r="K419" s="6">
        <f>IFERROR(IF(I419=0,"",IF(E419="Car/Van",  (MIN(MAX(='Settings &amp; Rates'!$B$13-SUMIFS($I$8:I418,$E$8:E418,"Car/Van",$A$8:A418,"&gt;="&amp;='Settings &amp; Rates'!$B$3,$A$8:A418,"&lt;="&amp;='Settings &amp; Rates'!$B$4)),I419)*='Settings &amp; Rates'!$B$8  +MAX(I419-MAX(0,='Settings &amp; Rates'!$B$13-SUMIFS($I$8:I418,$E$8:E418,"Car/Van",$A$8:A418,"&gt;="&amp;='Settings &amp; Rates'!$B$3,$A$8:A418,"&lt;="&amp;='Settings &amp; Rates'!$B$4)),0)*='Settings &amp; Rates'!$B$9)/I419,IF(E419="Motorcycle",='Settings &amp; Rates'!$B$10,IF(E419="Bicycle",='Settings &amp; Rates'!$B$11,"")))),"")</f>
        <v/>
      </c>
      <c r="L419" s="6">
        <f>IF(E419="Car/Van",='Settings &amp; Rates'!$B$12*F419,0)</f>
        <v/>
      </c>
      <c r="M419" s="7">
        <f>IFERROR(IF(I419=0,"",IF(E419="Car/Van",  MIN(MAX(='Settings &amp; Rates'!$B$13-SUMIFS($I$8:I418,$E$8:E418,"Car/Van",$A$8:A418,"&gt;="&amp;='Settings &amp; Rates'!$B$3,$A$8:A418,"&lt;="&amp;='Settings &amp; Rates'!$B$4)),I419)*='Settings &amp; Rates'!$B$8 +MAX(I419-MAX(0,='Settings &amp; Rates'!$B$13-SUMIFS($I$8:I418,$E$8:E418,"Car/Van",$A$8:A418,"&gt;="&amp;='Settings &amp; Rates'!$B$3,$A$8:A418,"&lt;="&amp;='Settings &amp; Rates'!$B$4)),0)*='Settings &amp; Rates'!$B$9 +I419*F419*='Settings &amp; Rates'!$B$12,IF(E419="Motorcycle",I419*='Settings &amp; Rates'!$B$10,IF(E419="Bicycle",I419*='Settings &amp; Rates'!$B$11,0)))),"")</f>
        <v/>
      </c>
      <c r="N419" s="6" t="n"/>
    </row>
    <row r="420">
      <c r="A420" s="5" t="n"/>
      <c r="B420" s="6" t="n"/>
      <c r="C420" s="6" t="n"/>
      <c r="D420" s="6" t="n"/>
      <c r="E420" s="6" t="n"/>
      <c r="F420" s="6" t="n"/>
      <c r="G420" s="6" t="n"/>
      <c r="H420" s="6" t="n"/>
      <c r="I420" s="6" t="n"/>
      <c r="J420" s="6">
        <f>IF(E420&lt;&gt;"Car/Van","",SUMIFS($I$8:I420,$E$8:E420,"Car/Van",$A$8:A420,"&gt;="&amp;='Settings &amp; Rates'!$B$3,$A$8:A420,"&lt;="&amp;='Settings &amp; Rates'!$B$4))</f>
        <v/>
      </c>
      <c r="K420" s="6">
        <f>IFERROR(IF(I420=0,"",IF(E420="Car/Van",  (MIN(MAX(='Settings &amp; Rates'!$B$13-SUMIFS($I$8:I419,$E$8:E419,"Car/Van",$A$8:A419,"&gt;="&amp;='Settings &amp; Rates'!$B$3,$A$8:A419,"&lt;="&amp;='Settings &amp; Rates'!$B$4)),I420)*='Settings &amp; Rates'!$B$8  +MAX(I420-MAX(0,='Settings &amp; Rates'!$B$13-SUMIFS($I$8:I419,$E$8:E419,"Car/Van",$A$8:A419,"&gt;="&amp;='Settings &amp; Rates'!$B$3,$A$8:A419,"&lt;="&amp;='Settings &amp; Rates'!$B$4)),0)*='Settings &amp; Rates'!$B$9)/I420,IF(E420="Motorcycle",='Settings &amp; Rates'!$B$10,IF(E420="Bicycle",='Settings &amp; Rates'!$B$11,"")))),"")</f>
        <v/>
      </c>
      <c r="L420" s="6">
        <f>IF(E420="Car/Van",='Settings &amp; Rates'!$B$12*F420,0)</f>
        <v/>
      </c>
      <c r="M420" s="7">
        <f>IFERROR(IF(I420=0,"",IF(E420="Car/Van",  MIN(MAX(='Settings &amp; Rates'!$B$13-SUMIFS($I$8:I419,$E$8:E419,"Car/Van",$A$8:A419,"&gt;="&amp;='Settings &amp; Rates'!$B$3,$A$8:A419,"&lt;="&amp;='Settings &amp; Rates'!$B$4)),I420)*='Settings &amp; Rates'!$B$8 +MAX(I420-MAX(0,='Settings &amp; Rates'!$B$13-SUMIFS($I$8:I419,$E$8:E419,"Car/Van",$A$8:A419,"&gt;="&amp;='Settings &amp; Rates'!$B$3,$A$8:A419,"&lt;="&amp;='Settings &amp; Rates'!$B$4)),0)*='Settings &amp; Rates'!$B$9 +I420*F420*='Settings &amp; Rates'!$B$12,IF(E420="Motorcycle",I420*='Settings &amp; Rates'!$B$10,IF(E420="Bicycle",I420*='Settings &amp; Rates'!$B$11,0)))),"")</f>
        <v/>
      </c>
      <c r="N420" s="6" t="n"/>
    </row>
    <row r="421">
      <c r="A421" s="5" t="n"/>
      <c r="B421" s="6" t="n"/>
      <c r="C421" s="6" t="n"/>
      <c r="D421" s="6" t="n"/>
      <c r="E421" s="6" t="n"/>
      <c r="F421" s="6" t="n"/>
      <c r="G421" s="6" t="n"/>
      <c r="H421" s="6" t="n"/>
      <c r="I421" s="6" t="n"/>
      <c r="J421" s="6">
        <f>IF(E421&lt;&gt;"Car/Van","",SUMIFS($I$8:I421,$E$8:E421,"Car/Van",$A$8:A421,"&gt;="&amp;='Settings &amp; Rates'!$B$3,$A$8:A421,"&lt;="&amp;='Settings &amp; Rates'!$B$4))</f>
        <v/>
      </c>
      <c r="K421" s="6">
        <f>IFERROR(IF(I421=0,"",IF(E421="Car/Van",  (MIN(MAX(='Settings &amp; Rates'!$B$13-SUMIFS($I$8:I420,$E$8:E420,"Car/Van",$A$8:A420,"&gt;="&amp;='Settings &amp; Rates'!$B$3,$A$8:A420,"&lt;="&amp;='Settings &amp; Rates'!$B$4)),I421)*='Settings &amp; Rates'!$B$8  +MAX(I421-MAX(0,='Settings &amp; Rates'!$B$13-SUMIFS($I$8:I420,$E$8:E420,"Car/Van",$A$8:A420,"&gt;="&amp;='Settings &amp; Rates'!$B$3,$A$8:A420,"&lt;="&amp;='Settings &amp; Rates'!$B$4)),0)*='Settings &amp; Rates'!$B$9)/I421,IF(E421="Motorcycle",='Settings &amp; Rates'!$B$10,IF(E421="Bicycle",='Settings &amp; Rates'!$B$11,"")))),"")</f>
        <v/>
      </c>
      <c r="L421" s="6">
        <f>IF(E421="Car/Van",='Settings &amp; Rates'!$B$12*F421,0)</f>
        <v/>
      </c>
      <c r="M421" s="7">
        <f>IFERROR(IF(I421=0,"",IF(E421="Car/Van",  MIN(MAX(='Settings &amp; Rates'!$B$13-SUMIFS($I$8:I420,$E$8:E420,"Car/Van",$A$8:A420,"&gt;="&amp;='Settings &amp; Rates'!$B$3,$A$8:A420,"&lt;="&amp;='Settings &amp; Rates'!$B$4)),I421)*='Settings &amp; Rates'!$B$8 +MAX(I421-MAX(0,='Settings &amp; Rates'!$B$13-SUMIFS($I$8:I420,$E$8:E420,"Car/Van",$A$8:A420,"&gt;="&amp;='Settings &amp; Rates'!$B$3,$A$8:A420,"&lt;="&amp;='Settings &amp; Rates'!$B$4)),0)*='Settings &amp; Rates'!$B$9 +I421*F421*='Settings &amp; Rates'!$B$12,IF(E421="Motorcycle",I421*='Settings &amp; Rates'!$B$10,IF(E421="Bicycle",I421*='Settings &amp; Rates'!$B$11,0)))),"")</f>
        <v/>
      </c>
      <c r="N421" s="6" t="n"/>
    </row>
    <row r="422">
      <c r="A422" s="5" t="n"/>
      <c r="B422" s="6" t="n"/>
      <c r="C422" s="6" t="n"/>
      <c r="D422" s="6" t="n"/>
      <c r="E422" s="6" t="n"/>
      <c r="F422" s="6" t="n"/>
      <c r="G422" s="6" t="n"/>
      <c r="H422" s="6" t="n"/>
      <c r="I422" s="6" t="n"/>
      <c r="J422" s="6">
        <f>IF(E422&lt;&gt;"Car/Van","",SUMIFS($I$8:I422,$E$8:E422,"Car/Van",$A$8:A422,"&gt;="&amp;='Settings &amp; Rates'!$B$3,$A$8:A422,"&lt;="&amp;='Settings &amp; Rates'!$B$4))</f>
        <v/>
      </c>
      <c r="K422" s="6">
        <f>IFERROR(IF(I422=0,"",IF(E422="Car/Van",  (MIN(MAX(='Settings &amp; Rates'!$B$13-SUMIFS($I$8:I421,$E$8:E421,"Car/Van",$A$8:A421,"&gt;="&amp;='Settings &amp; Rates'!$B$3,$A$8:A421,"&lt;="&amp;='Settings &amp; Rates'!$B$4)),I422)*='Settings &amp; Rates'!$B$8  +MAX(I422-MAX(0,='Settings &amp; Rates'!$B$13-SUMIFS($I$8:I421,$E$8:E421,"Car/Van",$A$8:A421,"&gt;="&amp;='Settings &amp; Rates'!$B$3,$A$8:A421,"&lt;="&amp;='Settings &amp; Rates'!$B$4)),0)*='Settings &amp; Rates'!$B$9)/I422,IF(E422="Motorcycle",='Settings &amp; Rates'!$B$10,IF(E422="Bicycle",='Settings &amp; Rates'!$B$11,"")))),"")</f>
        <v/>
      </c>
      <c r="L422" s="6">
        <f>IF(E422="Car/Van",='Settings &amp; Rates'!$B$12*F422,0)</f>
        <v/>
      </c>
      <c r="M422" s="7">
        <f>IFERROR(IF(I422=0,"",IF(E422="Car/Van",  MIN(MAX(='Settings &amp; Rates'!$B$13-SUMIFS($I$8:I421,$E$8:E421,"Car/Van",$A$8:A421,"&gt;="&amp;='Settings &amp; Rates'!$B$3,$A$8:A421,"&lt;="&amp;='Settings &amp; Rates'!$B$4)),I422)*='Settings &amp; Rates'!$B$8 +MAX(I422-MAX(0,='Settings &amp; Rates'!$B$13-SUMIFS($I$8:I421,$E$8:E421,"Car/Van",$A$8:A421,"&gt;="&amp;='Settings &amp; Rates'!$B$3,$A$8:A421,"&lt;="&amp;='Settings &amp; Rates'!$B$4)),0)*='Settings &amp; Rates'!$B$9 +I422*F422*='Settings &amp; Rates'!$B$12,IF(E422="Motorcycle",I422*='Settings &amp; Rates'!$B$10,IF(E422="Bicycle",I422*='Settings &amp; Rates'!$B$11,0)))),"")</f>
        <v/>
      </c>
      <c r="N422" s="6" t="n"/>
    </row>
    <row r="423">
      <c r="A423" s="5" t="n"/>
      <c r="B423" s="6" t="n"/>
      <c r="C423" s="6" t="n"/>
      <c r="D423" s="6" t="n"/>
      <c r="E423" s="6" t="n"/>
      <c r="F423" s="6" t="n"/>
      <c r="G423" s="6" t="n"/>
      <c r="H423" s="6" t="n"/>
      <c r="I423" s="6" t="n"/>
      <c r="J423" s="6">
        <f>IF(E423&lt;&gt;"Car/Van","",SUMIFS($I$8:I423,$E$8:E423,"Car/Van",$A$8:A423,"&gt;="&amp;='Settings &amp; Rates'!$B$3,$A$8:A423,"&lt;="&amp;='Settings &amp; Rates'!$B$4))</f>
        <v/>
      </c>
      <c r="K423" s="6">
        <f>IFERROR(IF(I423=0,"",IF(E423="Car/Van",  (MIN(MAX(='Settings &amp; Rates'!$B$13-SUMIFS($I$8:I422,$E$8:E422,"Car/Van",$A$8:A422,"&gt;="&amp;='Settings &amp; Rates'!$B$3,$A$8:A422,"&lt;="&amp;='Settings &amp; Rates'!$B$4)),I423)*='Settings &amp; Rates'!$B$8  +MAX(I423-MAX(0,='Settings &amp; Rates'!$B$13-SUMIFS($I$8:I422,$E$8:E422,"Car/Van",$A$8:A422,"&gt;="&amp;='Settings &amp; Rates'!$B$3,$A$8:A422,"&lt;="&amp;='Settings &amp; Rates'!$B$4)),0)*='Settings &amp; Rates'!$B$9)/I423,IF(E423="Motorcycle",='Settings &amp; Rates'!$B$10,IF(E423="Bicycle",='Settings &amp; Rates'!$B$11,"")))),"")</f>
        <v/>
      </c>
      <c r="L423" s="6">
        <f>IF(E423="Car/Van",='Settings &amp; Rates'!$B$12*F423,0)</f>
        <v/>
      </c>
      <c r="M423" s="7">
        <f>IFERROR(IF(I423=0,"",IF(E423="Car/Van",  MIN(MAX(='Settings &amp; Rates'!$B$13-SUMIFS($I$8:I422,$E$8:E422,"Car/Van",$A$8:A422,"&gt;="&amp;='Settings &amp; Rates'!$B$3,$A$8:A422,"&lt;="&amp;='Settings &amp; Rates'!$B$4)),I423)*='Settings &amp; Rates'!$B$8 +MAX(I423-MAX(0,='Settings &amp; Rates'!$B$13-SUMIFS($I$8:I422,$E$8:E422,"Car/Van",$A$8:A422,"&gt;="&amp;='Settings &amp; Rates'!$B$3,$A$8:A422,"&lt;="&amp;='Settings &amp; Rates'!$B$4)),0)*='Settings &amp; Rates'!$B$9 +I423*F423*='Settings &amp; Rates'!$B$12,IF(E423="Motorcycle",I423*='Settings &amp; Rates'!$B$10,IF(E423="Bicycle",I423*='Settings &amp; Rates'!$B$11,0)))),"")</f>
        <v/>
      </c>
      <c r="N423" s="6" t="n"/>
    </row>
    <row r="424">
      <c r="A424" s="5" t="n"/>
      <c r="B424" s="6" t="n"/>
      <c r="C424" s="6" t="n"/>
      <c r="D424" s="6" t="n"/>
      <c r="E424" s="6" t="n"/>
      <c r="F424" s="6" t="n"/>
      <c r="G424" s="6" t="n"/>
      <c r="H424" s="6" t="n"/>
      <c r="I424" s="6" t="n"/>
      <c r="J424" s="6">
        <f>IF(E424&lt;&gt;"Car/Van","",SUMIFS($I$8:I424,$E$8:E424,"Car/Van",$A$8:A424,"&gt;="&amp;='Settings &amp; Rates'!$B$3,$A$8:A424,"&lt;="&amp;='Settings &amp; Rates'!$B$4))</f>
        <v/>
      </c>
      <c r="K424" s="6">
        <f>IFERROR(IF(I424=0,"",IF(E424="Car/Van",  (MIN(MAX(='Settings &amp; Rates'!$B$13-SUMIFS($I$8:I423,$E$8:E423,"Car/Van",$A$8:A423,"&gt;="&amp;='Settings &amp; Rates'!$B$3,$A$8:A423,"&lt;="&amp;='Settings &amp; Rates'!$B$4)),I424)*='Settings &amp; Rates'!$B$8  +MAX(I424-MAX(0,='Settings &amp; Rates'!$B$13-SUMIFS($I$8:I423,$E$8:E423,"Car/Van",$A$8:A423,"&gt;="&amp;='Settings &amp; Rates'!$B$3,$A$8:A423,"&lt;="&amp;='Settings &amp; Rates'!$B$4)),0)*='Settings &amp; Rates'!$B$9)/I424,IF(E424="Motorcycle",='Settings &amp; Rates'!$B$10,IF(E424="Bicycle",='Settings &amp; Rates'!$B$11,"")))),"")</f>
        <v/>
      </c>
      <c r="L424" s="6">
        <f>IF(E424="Car/Van",='Settings &amp; Rates'!$B$12*F424,0)</f>
        <v/>
      </c>
      <c r="M424" s="7">
        <f>IFERROR(IF(I424=0,"",IF(E424="Car/Van",  MIN(MAX(='Settings &amp; Rates'!$B$13-SUMIFS($I$8:I423,$E$8:E423,"Car/Van",$A$8:A423,"&gt;="&amp;='Settings &amp; Rates'!$B$3,$A$8:A423,"&lt;="&amp;='Settings &amp; Rates'!$B$4)),I424)*='Settings &amp; Rates'!$B$8 +MAX(I424-MAX(0,='Settings &amp; Rates'!$B$13-SUMIFS($I$8:I423,$E$8:E423,"Car/Van",$A$8:A423,"&gt;="&amp;='Settings &amp; Rates'!$B$3,$A$8:A423,"&lt;="&amp;='Settings &amp; Rates'!$B$4)),0)*='Settings &amp; Rates'!$B$9 +I424*F424*='Settings &amp; Rates'!$B$12,IF(E424="Motorcycle",I424*='Settings &amp; Rates'!$B$10,IF(E424="Bicycle",I424*='Settings &amp; Rates'!$B$11,0)))),"")</f>
        <v/>
      </c>
      <c r="N424" s="6" t="n"/>
    </row>
    <row r="425">
      <c r="A425" s="5" t="n"/>
      <c r="B425" s="6" t="n"/>
      <c r="C425" s="6" t="n"/>
      <c r="D425" s="6" t="n"/>
      <c r="E425" s="6" t="n"/>
      <c r="F425" s="6" t="n"/>
      <c r="G425" s="6" t="n"/>
      <c r="H425" s="6" t="n"/>
      <c r="I425" s="6" t="n"/>
      <c r="J425" s="6">
        <f>IF(E425&lt;&gt;"Car/Van","",SUMIFS($I$8:I425,$E$8:E425,"Car/Van",$A$8:A425,"&gt;="&amp;='Settings &amp; Rates'!$B$3,$A$8:A425,"&lt;="&amp;='Settings &amp; Rates'!$B$4))</f>
        <v/>
      </c>
      <c r="K425" s="6">
        <f>IFERROR(IF(I425=0,"",IF(E425="Car/Van",  (MIN(MAX(='Settings &amp; Rates'!$B$13-SUMIFS($I$8:I424,$E$8:E424,"Car/Van",$A$8:A424,"&gt;="&amp;='Settings &amp; Rates'!$B$3,$A$8:A424,"&lt;="&amp;='Settings &amp; Rates'!$B$4)),I425)*='Settings &amp; Rates'!$B$8  +MAX(I425-MAX(0,='Settings &amp; Rates'!$B$13-SUMIFS($I$8:I424,$E$8:E424,"Car/Van",$A$8:A424,"&gt;="&amp;='Settings &amp; Rates'!$B$3,$A$8:A424,"&lt;="&amp;='Settings &amp; Rates'!$B$4)),0)*='Settings &amp; Rates'!$B$9)/I425,IF(E425="Motorcycle",='Settings &amp; Rates'!$B$10,IF(E425="Bicycle",='Settings &amp; Rates'!$B$11,"")))),"")</f>
        <v/>
      </c>
      <c r="L425" s="6">
        <f>IF(E425="Car/Van",='Settings &amp; Rates'!$B$12*F425,0)</f>
        <v/>
      </c>
      <c r="M425" s="7">
        <f>IFERROR(IF(I425=0,"",IF(E425="Car/Van",  MIN(MAX(='Settings &amp; Rates'!$B$13-SUMIFS($I$8:I424,$E$8:E424,"Car/Van",$A$8:A424,"&gt;="&amp;='Settings &amp; Rates'!$B$3,$A$8:A424,"&lt;="&amp;='Settings &amp; Rates'!$B$4)),I425)*='Settings &amp; Rates'!$B$8 +MAX(I425-MAX(0,='Settings &amp; Rates'!$B$13-SUMIFS($I$8:I424,$E$8:E424,"Car/Van",$A$8:A424,"&gt;="&amp;='Settings &amp; Rates'!$B$3,$A$8:A424,"&lt;="&amp;='Settings &amp; Rates'!$B$4)),0)*='Settings &amp; Rates'!$B$9 +I425*F425*='Settings &amp; Rates'!$B$12,IF(E425="Motorcycle",I425*='Settings &amp; Rates'!$B$10,IF(E425="Bicycle",I425*='Settings &amp; Rates'!$B$11,0)))),"")</f>
        <v/>
      </c>
      <c r="N425" s="6" t="n"/>
    </row>
    <row r="426">
      <c r="A426" s="5" t="n"/>
      <c r="B426" s="6" t="n"/>
      <c r="C426" s="6" t="n"/>
      <c r="D426" s="6" t="n"/>
      <c r="E426" s="6" t="n"/>
      <c r="F426" s="6" t="n"/>
      <c r="G426" s="6" t="n"/>
      <c r="H426" s="6" t="n"/>
      <c r="I426" s="6" t="n"/>
      <c r="J426" s="6">
        <f>IF(E426&lt;&gt;"Car/Van","",SUMIFS($I$8:I426,$E$8:E426,"Car/Van",$A$8:A426,"&gt;="&amp;='Settings &amp; Rates'!$B$3,$A$8:A426,"&lt;="&amp;='Settings &amp; Rates'!$B$4))</f>
        <v/>
      </c>
      <c r="K426" s="6">
        <f>IFERROR(IF(I426=0,"",IF(E426="Car/Van",  (MIN(MAX(='Settings &amp; Rates'!$B$13-SUMIFS($I$8:I425,$E$8:E425,"Car/Van",$A$8:A425,"&gt;="&amp;='Settings &amp; Rates'!$B$3,$A$8:A425,"&lt;="&amp;='Settings &amp; Rates'!$B$4)),I426)*='Settings &amp; Rates'!$B$8  +MAX(I426-MAX(0,='Settings &amp; Rates'!$B$13-SUMIFS($I$8:I425,$E$8:E425,"Car/Van",$A$8:A425,"&gt;="&amp;='Settings &amp; Rates'!$B$3,$A$8:A425,"&lt;="&amp;='Settings &amp; Rates'!$B$4)),0)*='Settings &amp; Rates'!$B$9)/I426,IF(E426="Motorcycle",='Settings &amp; Rates'!$B$10,IF(E426="Bicycle",='Settings &amp; Rates'!$B$11,"")))),"")</f>
        <v/>
      </c>
      <c r="L426" s="6">
        <f>IF(E426="Car/Van",='Settings &amp; Rates'!$B$12*F426,0)</f>
        <v/>
      </c>
      <c r="M426" s="7">
        <f>IFERROR(IF(I426=0,"",IF(E426="Car/Van",  MIN(MAX(='Settings &amp; Rates'!$B$13-SUMIFS($I$8:I425,$E$8:E425,"Car/Van",$A$8:A425,"&gt;="&amp;='Settings &amp; Rates'!$B$3,$A$8:A425,"&lt;="&amp;='Settings &amp; Rates'!$B$4)),I426)*='Settings &amp; Rates'!$B$8 +MAX(I426-MAX(0,='Settings &amp; Rates'!$B$13-SUMIFS($I$8:I425,$E$8:E425,"Car/Van",$A$8:A425,"&gt;="&amp;='Settings &amp; Rates'!$B$3,$A$8:A425,"&lt;="&amp;='Settings &amp; Rates'!$B$4)),0)*='Settings &amp; Rates'!$B$9 +I426*F426*='Settings &amp; Rates'!$B$12,IF(E426="Motorcycle",I426*='Settings &amp; Rates'!$B$10,IF(E426="Bicycle",I426*='Settings &amp; Rates'!$B$11,0)))),"")</f>
        <v/>
      </c>
      <c r="N426" s="6" t="n"/>
    </row>
    <row r="427">
      <c r="A427" s="5" t="n"/>
      <c r="B427" s="6" t="n"/>
      <c r="C427" s="6" t="n"/>
      <c r="D427" s="6" t="n"/>
      <c r="E427" s="6" t="n"/>
      <c r="F427" s="6" t="n"/>
      <c r="G427" s="6" t="n"/>
      <c r="H427" s="6" t="n"/>
      <c r="I427" s="6" t="n"/>
      <c r="J427" s="6">
        <f>IF(E427&lt;&gt;"Car/Van","",SUMIFS($I$8:I427,$E$8:E427,"Car/Van",$A$8:A427,"&gt;="&amp;='Settings &amp; Rates'!$B$3,$A$8:A427,"&lt;="&amp;='Settings &amp; Rates'!$B$4))</f>
        <v/>
      </c>
      <c r="K427" s="6">
        <f>IFERROR(IF(I427=0,"",IF(E427="Car/Van",  (MIN(MAX(='Settings &amp; Rates'!$B$13-SUMIFS($I$8:I426,$E$8:E426,"Car/Van",$A$8:A426,"&gt;="&amp;='Settings &amp; Rates'!$B$3,$A$8:A426,"&lt;="&amp;='Settings &amp; Rates'!$B$4)),I427)*='Settings &amp; Rates'!$B$8  +MAX(I427-MAX(0,='Settings &amp; Rates'!$B$13-SUMIFS($I$8:I426,$E$8:E426,"Car/Van",$A$8:A426,"&gt;="&amp;='Settings &amp; Rates'!$B$3,$A$8:A426,"&lt;="&amp;='Settings &amp; Rates'!$B$4)),0)*='Settings &amp; Rates'!$B$9)/I427,IF(E427="Motorcycle",='Settings &amp; Rates'!$B$10,IF(E427="Bicycle",='Settings &amp; Rates'!$B$11,"")))),"")</f>
        <v/>
      </c>
      <c r="L427" s="6">
        <f>IF(E427="Car/Van",='Settings &amp; Rates'!$B$12*F427,0)</f>
        <v/>
      </c>
      <c r="M427" s="7">
        <f>IFERROR(IF(I427=0,"",IF(E427="Car/Van",  MIN(MAX(='Settings &amp; Rates'!$B$13-SUMIFS($I$8:I426,$E$8:E426,"Car/Van",$A$8:A426,"&gt;="&amp;='Settings &amp; Rates'!$B$3,$A$8:A426,"&lt;="&amp;='Settings &amp; Rates'!$B$4)),I427)*='Settings &amp; Rates'!$B$8 +MAX(I427-MAX(0,='Settings &amp; Rates'!$B$13-SUMIFS($I$8:I426,$E$8:E426,"Car/Van",$A$8:A426,"&gt;="&amp;='Settings &amp; Rates'!$B$3,$A$8:A426,"&lt;="&amp;='Settings &amp; Rates'!$B$4)),0)*='Settings &amp; Rates'!$B$9 +I427*F427*='Settings &amp; Rates'!$B$12,IF(E427="Motorcycle",I427*='Settings &amp; Rates'!$B$10,IF(E427="Bicycle",I427*='Settings &amp; Rates'!$B$11,0)))),"")</f>
        <v/>
      </c>
      <c r="N427" s="6" t="n"/>
    </row>
    <row r="428">
      <c r="A428" s="5" t="n"/>
      <c r="B428" s="6" t="n"/>
      <c r="C428" s="6" t="n"/>
      <c r="D428" s="6" t="n"/>
      <c r="E428" s="6" t="n"/>
      <c r="F428" s="6" t="n"/>
      <c r="G428" s="6" t="n"/>
      <c r="H428" s="6" t="n"/>
      <c r="I428" s="6" t="n"/>
      <c r="J428" s="6">
        <f>IF(E428&lt;&gt;"Car/Van","",SUMIFS($I$8:I428,$E$8:E428,"Car/Van",$A$8:A428,"&gt;="&amp;='Settings &amp; Rates'!$B$3,$A$8:A428,"&lt;="&amp;='Settings &amp; Rates'!$B$4))</f>
        <v/>
      </c>
      <c r="K428" s="6">
        <f>IFERROR(IF(I428=0,"",IF(E428="Car/Van",  (MIN(MAX(='Settings &amp; Rates'!$B$13-SUMIFS($I$8:I427,$E$8:E427,"Car/Van",$A$8:A427,"&gt;="&amp;='Settings &amp; Rates'!$B$3,$A$8:A427,"&lt;="&amp;='Settings &amp; Rates'!$B$4)),I428)*='Settings &amp; Rates'!$B$8  +MAX(I428-MAX(0,='Settings &amp; Rates'!$B$13-SUMIFS($I$8:I427,$E$8:E427,"Car/Van",$A$8:A427,"&gt;="&amp;='Settings &amp; Rates'!$B$3,$A$8:A427,"&lt;="&amp;='Settings &amp; Rates'!$B$4)),0)*='Settings &amp; Rates'!$B$9)/I428,IF(E428="Motorcycle",='Settings &amp; Rates'!$B$10,IF(E428="Bicycle",='Settings &amp; Rates'!$B$11,"")))),"")</f>
        <v/>
      </c>
      <c r="L428" s="6">
        <f>IF(E428="Car/Van",='Settings &amp; Rates'!$B$12*F428,0)</f>
        <v/>
      </c>
      <c r="M428" s="7">
        <f>IFERROR(IF(I428=0,"",IF(E428="Car/Van",  MIN(MAX(='Settings &amp; Rates'!$B$13-SUMIFS($I$8:I427,$E$8:E427,"Car/Van",$A$8:A427,"&gt;="&amp;='Settings &amp; Rates'!$B$3,$A$8:A427,"&lt;="&amp;='Settings &amp; Rates'!$B$4)),I428)*='Settings &amp; Rates'!$B$8 +MAX(I428-MAX(0,='Settings &amp; Rates'!$B$13-SUMIFS($I$8:I427,$E$8:E427,"Car/Van",$A$8:A427,"&gt;="&amp;='Settings &amp; Rates'!$B$3,$A$8:A427,"&lt;="&amp;='Settings &amp; Rates'!$B$4)),0)*='Settings &amp; Rates'!$B$9 +I428*F428*='Settings &amp; Rates'!$B$12,IF(E428="Motorcycle",I428*='Settings &amp; Rates'!$B$10,IF(E428="Bicycle",I428*='Settings &amp; Rates'!$B$11,0)))),"")</f>
        <v/>
      </c>
      <c r="N428" s="6" t="n"/>
    </row>
    <row r="429">
      <c r="A429" s="5" t="n"/>
      <c r="B429" s="6" t="n"/>
      <c r="C429" s="6" t="n"/>
      <c r="D429" s="6" t="n"/>
      <c r="E429" s="6" t="n"/>
      <c r="F429" s="6" t="n"/>
      <c r="G429" s="6" t="n"/>
      <c r="H429" s="6" t="n"/>
      <c r="I429" s="6" t="n"/>
      <c r="J429" s="6">
        <f>IF(E429&lt;&gt;"Car/Van","",SUMIFS($I$8:I429,$E$8:E429,"Car/Van",$A$8:A429,"&gt;="&amp;='Settings &amp; Rates'!$B$3,$A$8:A429,"&lt;="&amp;='Settings &amp; Rates'!$B$4))</f>
        <v/>
      </c>
      <c r="K429" s="6">
        <f>IFERROR(IF(I429=0,"",IF(E429="Car/Van",  (MIN(MAX(='Settings &amp; Rates'!$B$13-SUMIFS($I$8:I428,$E$8:E428,"Car/Van",$A$8:A428,"&gt;="&amp;='Settings &amp; Rates'!$B$3,$A$8:A428,"&lt;="&amp;='Settings &amp; Rates'!$B$4)),I429)*='Settings &amp; Rates'!$B$8  +MAX(I429-MAX(0,='Settings &amp; Rates'!$B$13-SUMIFS($I$8:I428,$E$8:E428,"Car/Van",$A$8:A428,"&gt;="&amp;='Settings &amp; Rates'!$B$3,$A$8:A428,"&lt;="&amp;='Settings &amp; Rates'!$B$4)),0)*='Settings &amp; Rates'!$B$9)/I429,IF(E429="Motorcycle",='Settings &amp; Rates'!$B$10,IF(E429="Bicycle",='Settings &amp; Rates'!$B$11,"")))),"")</f>
        <v/>
      </c>
      <c r="L429" s="6">
        <f>IF(E429="Car/Van",='Settings &amp; Rates'!$B$12*F429,0)</f>
        <v/>
      </c>
      <c r="M429" s="7">
        <f>IFERROR(IF(I429=0,"",IF(E429="Car/Van",  MIN(MAX(='Settings &amp; Rates'!$B$13-SUMIFS($I$8:I428,$E$8:E428,"Car/Van",$A$8:A428,"&gt;="&amp;='Settings &amp; Rates'!$B$3,$A$8:A428,"&lt;="&amp;='Settings &amp; Rates'!$B$4)),I429)*='Settings &amp; Rates'!$B$8 +MAX(I429-MAX(0,='Settings &amp; Rates'!$B$13-SUMIFS($I$8:I428,$E$8:E428,"Car/Van",$A$8:A428,"&gt;="&amp;='Settings &amp; Rates'!$B$3,$A$8:A428,"&lt;="&amp;='Settings &amp; Rates'!$B$4)),0)*='Settings &amp; Rates'!$B$9 +I429*F429*='Settings &amp; Rates'!$B$12,IF(E429="Motorcycle",I429*='Settings &amp; Rates'!$B$10,IF(E429="Bicycle",I429*='Settings &amp; Rates'!$B$11,0)))),"")</f>
        <v/>
      </c>
      <c r="N429" s="6" t="n"/>
    </row>
    <row r="430">
      <c r="A430" s="5" t="n"/>
      <c r="B430" s="6" t="n"/>
      <c r="C430" s="6" t="n"/>
      <c r="D430" s="6" t="n"/>
      <c r="E430" s="6" t="n"/>
      <c r="F430" s="6" t="n"/>
      <c r="G430" s="6" t="n"/>
      <c r="H430" s="6" t="n"/>
      <c r="I430" s="6" t="n"/>
      <c r="J430" s="6">
        <f>IF(E430&lt;&gt;"Car/Van","",SUMIFS($I$8:I430,$E$8:E430,"Car/Van",$A$8:A430,"&gt;="&amp;='Settings &amp; Rates'!$B$3,$A$8:A430,"&lt;="&amp;='Settings &amp; Rates'!$B$4))</f>
        <v/>
      </c>
      <c r="K430" s="6">
        <f>IFERROR(IF(I430=0,"",IF(E430="Car/Van",  (MIN(MAX(='Settings &amp; Rates'!$B$13-SUMIFS($I$8:I429,$E$8:E429,"Car/Van",$A$8:A429,"&gt;="&amp;='Settings &amp; Rates'!$B$3,$A$8:A429,"&lt;="&amp;='Settings &amp; Rates'!$B$4)),I430)*='Settings &amp; Rates'!$B$8  +MAX(I430-MAX(0,='Settings &amp; Rates'!$B$13-SUMIFS($I$8:I429,$E$8:E429,"Car/Van",$A$8:A429,"&gt;="&amp;='Settings &amp; Rates'!$B$3,$A$8:A429,"&lt;="&amp;='Settings &amp; Rates'!$B$4)),0)*='Settings &amp; Rates'!$B$9)/I430,IF(E430="Motorcycle",='Settings &amp; Rates'!$B$10,IF(E430="Bicycle",='Settings &amp; Rates'!$B$11,"")))),"")</f>
        <v/>
      </c>
      <c r="L430" s="6">
        <f>IF(E430="Car/Van",='Settings &amp; Rates'!$B$12*F430,0)</f>
        <v/>
      </c>
      <c r="M430" s="7">
        <f>IFERROR(IF(I430=0,"",IF(E430="Car/Van",  MIN(MAX(='Settings &amp; Rates'!$B$13-SUMIFS($I$8:I429,$E$8:E429,"Car/Van",$A$8:A429,"&gt;="&amp;='Settings &amp; Rates'!$B$3,$A$8:A429,"&lt;="&amp;='Settings &amp; Rates'!$B$4)),I430)*='Settings &amp; Rates'!$B$8 +MAX(I430-MAX(0,='Settings &amp; Rates'!$B$13-SUMIFS($I$8:I429,$E$8:E429,"Car/Van",$A$8:A429,"&gt;="&amp;='Settings &amp; Rates'!$B$3,$A$8:A429,"&lt;="&amp;='Settings &amp; Rates'!$B$4)),0)*='Settings &amp; Rates'!$B$9 +I430*F430*='Settings &amp; Rates'!$B$12,IF(E430="Motorcycle",I430*='Settings &amp; Rates'!$B$10,IF(E430="Bicycle",I430*='Settings &amp; Rates'!$B$11,0)))),"")</f>
        <v/>
      </c>
      <c r="N430" s="6" t="n"/>
    </row>
    <row r="431">
      <c r="A431" s="5" t="n"/>
      <c r="B431" s="6" t="n"/>
      <c r="C431" s="6" t="n"/>
      <c r="D431" s="6" t="n"/>
      <c r="E431" s="6" t="n"/>
      <c r="F431" s="6" t="n"/>
      <c r="G431" s="6" t="n"/>
      <c r="H431" s="6" t="n"/>
      <c r="I431" s="6" t="n"/>
      <c r="J431" s="6">
        <f>IF(E431&lt;&gt;"Car/Van","",SUMIFS($I$8:I431,$E$8:E431,"Car/Van",$A$8:A431,"&gt;="&amp;='Settings &amp; Rates'!$B$3,$A$8:A431,"&lt;="&amp;='Settings &amp; Rates'!$B$4))</f>
        <v/>
      </c>
      <c r="K431" s="6">
        <f>IFERROR(IF(I431=0,"",IF(E431="Car/Van",  (MIN(MAX(='Settings &amp; Rates'!$B$13-SUMIFS($I$8:I430,$E$8:E430,"Car/Van",$A$8:A430,"&gt;="&amp;='Settings &amp; Rates'!$B$3,$A$8:A430,"&lt;="&amp;='Settings &amp; Rates'!$B$4)),I431)*='Settings &amp; Rates'!$B$8  +MAX(I431-MAX(0,='Settings &amp; Rates'!$B$13-SUMIFS($I$8:I430,$E$8:E430,"Car/Van",$A$8:A430,"&gt;="&amp;='Settings &amp; Rates'!$B$3,$A$8:A430,"&lt;="&amp;='Settings &amp; Rates'!$B$4)),0)*='Settings &amp; Rates'!$B$9)/I431,IF(E431="Motorcycle",='Settings &amp; Rates'!$B$10,IF(E431="Bicycle",='Settings &amp; Rates'!$B$11,"")))),"")</f>
        <v/>
      </c>
      <c r="L431" s="6">
        <f>IF(E431="Car/Van",='Settings &amp; Rates'!$B$12*F431,0)</f>
        <v/>
      </c>
      <c r="M431" s="7">
        <f>IFERROR(IF(I431=0,"",IF(E431="Car/Van",  MIN(MAX(='Settings &amp; Rates'!$B$13-SUMIFS($I$8:I430,$E$8:E430,"Car/Van",$A$8:A430,"&gt;="&amp;='Settings &amp; Rates'!$B$3,$A$8:A430,"&lt;="&amp;='Settings &amp; Rates'!$B$4)),I431)*='Settings &amp; Rates'!$B$8 +MAX(I431-MAX(0,='Settings &amp; Rates'!$B$13-SUMIFS($I$8:I430,$E$8:E430,"Car/Van",$A$8:A430,"&gt;="&amp;='Settings &amp; Rates'!$B$3,$A$8:A430,"&lt;="&amp;='Settings &amp; Rates'!$B$4)),0)*='Settings &amp; Rates'!$B$9 +I431*F431*='Settings &amp; Rates'!$B$12,IF(E431="Motorcycle",I431*='Settings &amp; Rates'!$B$10,IF(E431="Bicycle",I431*='Settings &amp; Rates'!$B$11,0)))),"")</f>
        <v/>
      </c>
      <c r="N431" s="6" t="n"/>
    </row>
    <row r="432">
      <c r="A432" s="5" t="n"/>
      <c r="B432" s="6" t="n"/>
      <c r="C432" s="6" t="n"/>
      <c r="D432" s="6" t="n"/>
      <c r="E432" s="6" t="n"/>
      <c r="F432" s="6" t="n"/>
      <c r="G432" s="6" t="n"/>
      <c r="H432" s="6" t="n"/>
      <c r="I432" s="6" t="n"/>
      <c r="J432" s="6">
        <f>IF(E432&lt;&gt;"Car/Van","",SUMIFS($I$8:I432,$E$8:E432,"Car/Van",$A$8:A432,"&gt;="&amp;='Settings &amp; Rates'!$B$3,$A$8:A432,"&lt;="&amp;='Settings &amp; Rates'!$B$4))</f>
        <v/>
      </c>
      <c r="K432" s="6">
        <f>IFERROR(IF(I432=0,"",IF(E432="Car/Van",  (MIN(MAX(='Settings &amp; Rates'!$B$13-SUMIFS($I$8:I431,$E$8:E431,"Car/Van",$A$8:A431,"&gt;="&amp;='Settings &amp; Rates'!$B$3,$A$8:A431,"&lt;="&amp;='Settings &amp; Rates'!$B$4)),I432)*='Settings &amp; Rates'!$B$8  +MAX(I432-MAX(0,='Settings &amp; Rates'!$B$13-SUMIFS($I$8:I431,$E$8:E431,"Car/Van",$A$8:A431,"&gt;="&amp;='Settings &amp; Rates'!$B$3,$A$8:A431,"&lt;="&amp;='Settings &amp; Rates'!$B$4)),0)*='Settings &amp; Rates'!$B$9)/I432,IF(E432="Motorcycle",='Settings &amp; Rates'!$B$10,IF(E432="Bicycle",='Settings &amp; Rates'!$B$11,"")))),"")</f>
        <v/>
      </c>
      <c r="L432" s="6">
        <f>IF(E432="Car/Van",='Settings &amp; Rates'!$B$12*F432,0)</f>
        <v/>
      </c>
      <c r="M432" s="7">
        <f>IFERROR(IF(I432=0,"",IF(E432="Car/Van",  MIN(MAX(='Settings &amp; Rates'!$B$13-SUMIFS($I$8:I431,$E$8:E431,"Car/Van",$A$8:A431,"&gt;="&amp;='Settings &amp; Rates'!$B$3,$A$8:A431,"&lt;="&amp;='Settings &amp; Rates'!$B$4)),I432)*='Settings &amp; Rates'!$B$8 +MAX(I432-MAX(0,='Settings &amp; Rates'!$B$13-SUMIFS($I$8:I431,$E$8:E431,"Car/Van",$A$8:A431,"&gt;="&amp;='Settings &amp; Rates'!$B$3,$A$8:A431,"&lt;="&amp;='Settings &amp; Rates'!$B$4)),0)*='Settings &amp; Rates'!$B$9 +I432*F432*='Settings &amp; Rates'!$B$12,IF(E432="Motorcycle",I432*='Settings &amp; Rates'!$B$10,IF(E432="Bicycle",I432*='Settings &amp; Rates'!$B$11,0)))),"")</f>
        <v/>
      </c>
      <c r="N432" s="6" t="n"/>
    </row>
    <row r="433">
      <c r="A433" s="5" t="n"/>
      <c r="B433" s="6" t="n"/>
      <c r="C433" s="6" t="n"/>
      <c r="D433" s="6" t="n"/>
      <c r="E433" s="6" t="n"/>
      <c r="F433" s="6" t="n"/>
      <c r="G433" s="6" t="n"/>
      <c r="H433" s="6" t="n"/>
      <c r="I433" s="6" t="n"/>
      <c r="J433" s="6">
        <f>IF(E433&lt;&gt;"Car/Van","",SUMIFS($I$8:I433,$E$8:E433,"Car/Van",$A$8:A433,"&gt;="&amp;='Settings &amp; Rates'!$B$3,$A$8:A433,"&lt;="&amp;='Settings &amp; Rates'!$B$4))</f>
        <v/>
      </c>
      <c r="K433" s="6">
        <f>IFERROR(IF(I433=0,"",IF(E433="Car/Van",  (MIN(MAX(='Settings &amp; Rates'!$B$13-SUMIFS($I$8:I432,$E$8:E432,"Car/Van",$A$8:A432,"&gt;="&amp;='Settings &amp; Rates'!$B$3,$A$8:A432,"&lt;="&amp;='Settings &amp; Rates'!$B$4)),I433)*='Settings &amp; Rates'!$B$8  +MAX(I433-MAX(0,='Settings &amp; Rates'!$B$13-SUMIFS($I$8:I432,$E$8:E432,"Car/Van",$A$8:A432,"&gt;="&amp;='Settings &amp; Rates'!$B$3,$A$8:A432,"&lt;="&amp;='Settings &amp; Rates'!$B$4)),0)*='Settings &amp; Rates'!$B$9)/I433,IF(E433="Motorcycle",='Settings &amp; Rates'!$B$10,IF(E433="Bicycle",='Settings &amp; Rates'!$B$11,"")))),"")</f>
        <v/>
      </c>
      <c r="L433" s="6">
        <f>IF(E433="Car/Van",='Settings &amp; Rates'!$B$12*F433,0)</f>
        <v/>
      </c>
      <c r="M433" s="7">
        <f>IFERROR(IF(I433=0,"",IF(E433="Car/Van",  MIN(MAX(='Settings &amp; Rates'!$B$13-SUMIFS($I$8:I432,$E$8:E432,"Car/Van",$A$8:A432,"&gt;="&amp;='Settings &amp; Rates'!$B$3,$A$8:A432,"&lt;="&amp;='Settings &amp; Rates'!$B$4)),I433)*='Settings &amp; Rates'!$B$8 +MAX(I433-MAX(0,='Settings &amp; Rates'!$B$13-SUMIFS($I$8:I432,$E$8:E432,"Car/Van",$A$8:A432,"&gt;="&amp;='Settings &amp; Rates'!$B$3,$A$8:A432,"&lt;="&amp;='Settings &amp; Rates'!$B$4)),0)*='Settings &amp; Rates'!$B$9 +I433*F433*='Settings &amp; Rates'!$B$12,IF(E433="Motorcycle",I433*='Settings &amp; Rates'!$B$10,IF(E433="Bicycle",I433*='Settings &amp; Rates'!$B$11,0)))),"")</f>
        <v/>
      </c>
      <c r="N433" s="6" t="n"/>
    </row>
    <row r="434">
      <c r="A434" s="5" t="n"/>
      <c r="B434" s="6" t="n"/>
      <c r="C434" s="6" t="n"/>
      <c r="D434" s="6" t="n"/>
      <c r="E434" s="6" t="n"/>
      <c r="F434" s="6" t="n"/>
      <c r="G434" s="6" t="n"/>
      <c r="H434" s="6" t="n"/>
      <c r="I434" s="6" t="n"/>
      <c r="J434" s="6">
        <f>IF(E434&lt;&gt;"Car/Van","",SUMIFS($I$8:I434,$E$8:E434,"Car/Van",$A$8:A434,"&gt;="&amp;='Settings &amp; Rates'!$B$3,$A$8:A434,"&lt;="&amp;='Settings &amp; Rates'!$B$4))</f>
        <v/>
      </c>
      <c r="K434" s="6">
        <f>IFERROR(IF(I434=0,"",IF(E434="Car/Van",  (MIN(MAX(='Settings &amp; Rates'!$B$13-SUMIFS($I$8:I433,$E$8:E433,"Car/Van",$A$8:A433,"&gt;="&amp;='Settings &amp; Rates'!$B$3,$A$8:A433,"&lt;="&amp;='Settings &amp; Rates'!$B$4)),I434)*='Settings &amp; Rates'!$B$8  +MAX(I434-MAX(0,='Settings &amp; Rates'!$B$13-SUMIFS($I$8:I433,$E$8:E433,"Car/Van",$A$8:A433,"&gt;="&amp;='Settings &amp; Rates'!$B$3,$A$8:A433,"&lt;="&amp;='Settings &amp; Rates'!$B$4)),0)*='Settings &amp; Rates'!$B$9)/I434,IF(E434="Motorcycle",='Settings &amp; Rates'!$B$10,IF(E434="Bicycle",='Settings &amp; Rates'!$B$11,"")))),"")</f>
        <v/>
      </c>
      <c r="L434" s="6">
        <f>IF(E434="Car/Van",='Settings &amp; Rates'!$B$12*F434,0)</f>
        <v/>
      </c>
      <c r="M434" s="7">
        <f>IFERROR(IF(I434=0,"",IF(E434="Car/Van",  MIN(MAX(='Settings &amp; Rates'!$B$13-SUMIFS($I$8:I433,$E$8:E433,"Car/Van",$A$8:A433,"&gt;="&amp;='Settings &amp; Rates'!$B$3,$A$8:A433,"&lt;="&amp;='Settings &amp; Rates'!$B$4)),I434)*='Settings &amp; Rates'!$B$8 +MAX(I434-MAX(0,='Settings &amp; Rates'!$B$13-SUMIFS($I$8:I433,$E$8:E433,"Car/Van",$A$8:A433,"&gt;="&amp;='Settings &amp; Rates'!$B$3,$A$8:A433,"&lt;="&amp;='Settings &amp; Rates'!$B$4)),0)*='Settings &amp; Rates'!$B$9 +I434*F434*='Settings &amp; Rates'!$B$12,IF(E434="Motorcycle",I434*='Settings &amp; Rates'!$B$10,IF(E434="Bicycle",I434*='Settings &amp; Rates'!$B$11,0)))),"")</f>
        <v/>
      </c>
      <c r="N434" s="6" t="n"/>
    </row>
    <row r="435">
      <c r="A435" s="5" t="n"/>
      <c r="B435" s="6" t="n"/>
      <c r="C435" s="6" t="n"/>
      <c r="D435" s="6" t="n"/>
      <c r="E435" s="6" t="n"/>
      <c r="F435" s="6" t="n"/>
      <c r="G435" s="6" t="n"/>
      <c r="H435" s="6" t="n"/>
      <c r="I435" s="6" t="n"/>
      <c r="J435" s="6">
        <f>IF(E435&lt;&gt;"Car/Van","",SUMIFS($I$8:I435,$E$8:E435,"Car/Van",$A$8:A435,"&gt;="&amp;='Settings &amp; Rates'!$B$3,$A$8:A435,"&lt;="&amp;='Settings &amp; Rates'!$B$4))</f>
        <v/>
      </c>
      <c r="K435" s="6">
        <f>IFERROR(IF(I435=0,"",IF(E435="Car/Van",  (MIN(MAX(='Settings &amp; Rates'!$B$13-SUMIFS($I$8:I434,$E$8:E434,"Car/Van",$A$8:A434,"&gt;="&amp;='Settings &amp; Rates'!$B$3,$A$8:A434,"&lt;="&amp;='Settings &amp; Rates'!$B$4)),I435)*='Settings &amp; Rates'!$B$8  +MAX(I435-MAX(0,='Settings &amp; Rates'!$B$13-SUMIFS($I$8:I434,$E$8:E434,"Car/Van",$A$8:A434,"&gt;="&amp;='Settings &amp; Rates'!$B$3,$A$8:A434,"&lt;="&amp;='Settings &amp; Rates'!$B$4)),0)*='Settings &amp; Rates'!$B$9)/I435,IF(E435="Motorcycle",='Settings &amp; Rates'!$B$10,IF(E435="Bicycle",='Settings &amp; Rates'!$B$11,"")))),"")</f>
        <v/>
      </c>
      <c r="L435" s="6">
        <f>IF(E435="Car/Van",='Settings &amp; Rates'!$B$12*F435,0)</f>
        <v/>
      </c>
      <c r="M435" s="7">
        <f>IFERROR(IF(I435=0,"",IF(E435="Car/Van",  MIN(MAX(='Settings &amp; Rates'!$B$13-SUMIFS($I$8:I434,$E$8:E434,"Car/Van",$A$8:A434,"&gt;="&amp;='Settings &amp; Rates'!$B$3,$A$8:A434,"&lt;="&amp;='Settings &amp; Rates'!$B$4)),I435)*='Settings &amp; Rates'!$B$8 +MAX(I435-MAX(0,='Settings &amp; Rates'!$B$13-SUMIFS($I$8:I434,$E$8:E434,"Car/Van",$A$8:A434,"&gt;="&amp;='Settings &amp; Rates'!$B$3,$A$8:A434,"&lt;="&amp;='Settings &amp; Rates'!$B$4)),0)*='Settings &amp; Rates'!$B$9 +I435*F435*='Settings &amp; Rates'!$B$12,IF(E435="Motorcycle",I435*='Settings &amp; Rates'!$B$10,IF(E435="Bicycle",I435*='Settings &amp; Rates'!$B$11,0)))),"")</f>
        <v/>
      </c>
      <c r="N435" s="6" t="n"/>
    </row>
    <row r="436">
      <c r="A436" s="5" t="n"/>
      <c r="B436" s="6" t="n"/>
      <c r="C436" s="6" t="n"/>
      <c r="D436" s="6" t="n"/>
      <c r="E436" s="6" t="n"/>
      <c r="F436" s="6" t="n"/>
      <c r="G436" s="6" t="n"/>
      <c r="H436" s="6" t="n"/>
      <c r="I436" s="6" t="n"/>
      <c r="J436" s="6">
        <f>IF(E436&lt;&gt;"Car/Van","",SUMIFS($I$8:I436,$E$8:E436,"Car/Van",$A$8:A436,"&gt;="&amp;='Settings &amp; Rates'!$B$3,$A$8:A436,"&lt;="&amp;='Settings &amp; Rates'!$B$4))</f>
        <v/>
      </c>
      <c r="K436" s="6">
        <f>IFERROR(IF(I436=0,"",IF(E436="Car/Van",  (MIN(MAX(='Settings &amp; Rates'!$B$13-SUMIFS($I$8:I435,$E$8:E435,"Car/Van",$A$8:A435,"&gt;="&amp;='Settings &amp; Rates'!$B$3,$A$8:A435,"&lt;="&amp;='Settings &amp; Rates'!$B$4)),I436)*='Settings &amp; Rates'!$B$8  +MAX(I436-MAX(0,='Settings &amp; Rates'!$B$13-SUMIFS($I$8:I435,$E$8:E435,"Car/Van",$A$8:A435,"&gt;="&amp;='Settings &amp; Rates'!$B$3,$A$8:A435,"&lt;="&amp;='Settings &amp; Rates'!$B$4)),0)*='Settings &amp; Rates'!$B$9)/I436,IF(E436="Motorcycle",='Settings &amp; Rates'!$B$10,IF(E436="Bicycle",='Settings &amp; Rates'!$B$11,"")))),"")</f>
        <v/>
      </c>
      <c r="L436" s="6">
        <f>IF(E436="Car/Van",='Settings &amp; Rates'!$B$12*F436,0)</f>
        <v/>
      </c>
      <c r="M436" s="7">
        <f>IFERROR(IF(I436=0,"",IF(E436="Car/Van",  MIN(MAX(='Settings &amp; Rates'!$B$13-SUMIFS($I$8:I435,$E$8:E435,"Car/Van",$A$8:A435,"&gt;="&amp;='Settings &amp; Rates'!$B$3,$A$8:A435,"&lt;="&amp;='Settings &amp; Rates'!$B$4)),I436)*='Settings &amp; Rates'!$B$8 +MAX(I436-MAX(0,='Settings &amp; Rates'!$B$13-SUMIFS($I$8:I435,$E$8:E435,"Car/Van",$A$8:A435,"&gt;="&amp;='Settings &amp; Rates'!$B$3,$A$8:A435,"&lt;="&amp;='Settings &amp; Rates'!$B$4)),0)*='Settings &amp; Rates'!$B$9 +I436*F436*='Settings &amp; Rates'!$B$12,IF(E436="Motorcycle",I436*='Settings &amp; Rates'!$B$10,IF(E436="Bicycle",I436*='Settings &amp; Rates'!$B$11,0)))),"")</f>
        <v/>
      </c>
      <c r="N436" s="6" t="n"/>
    </row>
    <row r="437">
      <c r="A437" s="5" t="n"/>
      <c r="B437" s="6" t="n"/>
      <c r="C437" s="6" t="n"/>
      <c r="D437" s="6" t="n"/>
      <c r="E437" s="6" t="n"/>
      <c r="F437" s="6" t="n"/>
      <c r="G437" s="6" t="n"/>
      <c r="H437" s="6" t="n"/>
      <c r="I437" s="6" t="n"/>
      <c r="J437" s="6">
        <f>IF(E437&lt;&gt;"Car/Van","",SUMIFS($I$8:I437,$E$8:E437,"Car/Van",$A$8:A437,"&gt;="&amp;='Settings &amp; Rates'!$B$3,$A$8:A437,"&lt;="&amp;='Settings &amp; Rates'!$B$4))</f>
        <v/>
      </c>
      <c r="K437" s="6">
        <f>IFERROR(IF(I437=0,"",IF(E437="Car/Van",  (MIN(MAX(='Settings &amp; Rates'!$B$13-SUMIFS($I$8:I436,$E$8:E436,"Car/Van",$A$8:A436,"&gt;="&amp;='Settings &amp; Rates'!$B$3,$A$8:A436,"&lt;="&amp;='Settings &amp; Rates'!$B$4)),I437)*='Settings &amp; Rates'!$B$8  +MAX(I437-MAX(0,='Settings &amp; Rates'!$B$13-SUMIFS($I$8:I436,$E$8:E436,"Car/Van",$A$8:A436,"&gt;="&amp;='Settings &amp; Rates'!$B$3,$A$8:A436,"&lt;="&amp;='Settings &amp; Rates'!$B$4)),0)*='Settings &amp; Rates'!$B$9)/I437,IF(E437="Motorcycle",='Settings &amp; Rates'!$B$10,IF(E437="Bicycle",='Settings &amp; Rates'!$B$11,"")))),"")</f>
        <v/>
      </c>
      <c r="L437" s="6">
        <f>IF(E437="Car/Van",='Settings &amp; Rates'!$B$12*F437,0)</f>
        <v/>
      </c>
      <c r="M437" s="7">
        <f>IFERROR(IF(I437=0,"",IF(E437="Car/Van",  MIN(MAX(='Settings &amp; Rates'!$B$13-SUMIFS($I$8:I436,$E$8:E436,"Car/Van",$A$8:A436,"&gt;="&amp;='Settings &amp; Rates'!$B$3,$A$8:A436,"&lt;="&amp;='Settings &amp; Rates'!$B$4)),I437)*='Settings &amp; Rates'!$B$8 +MAX(I437-MAX(0,='Settings &amp; Rates'!$B$13-SUMIFS($I$8:I436,$E$8:E436,"Car/Van",$A$8:A436,"&gt;="&amp;='Settings &amp; Rates'!$B$3,$A$8:A436,"&lt;="&amp;='Settings &amp; Rates'!$B$4)),0)*='Settings &amp; Rates'!$B$9 +I437*F437*='Settings &amp; Rates'!$B$12,IF(E437="Motorcycle",I437*='Settings &amp; Rates'!$B$10,IF(E437="Bicycle",I437*='Settings &amp; Rates'!$B$11,0)))),"")</f>
        <v/>
      </c>
      <c r="N437" s="6" t="n"/>
    </row>
    <row r="438">
      <c r="A438" s="5" t="n"/>
      <c r="B438" s="6" t="n"/>
      <c r="C438" s="6" t="n"/>
      <c r="D438" s="6" t="n"/>
      <c r="E438" s="6" t="n"/>
      <c r="F438" s="6" t="n"/>
      <c r="G438" s="6" t="n"/>
      <c r="H438" s="6" t="n"/>
      <c r="I438" s="6" t="n"/>
      <c r="J438" s="6">
        <f>IF(E438&lt;&gt;"Car/Van","",SUMIFS($I$8:I438,$E$8:E438,"Car/Van",$A$8:A438,"&gt;="&amp;='Settings &amp; Rates'!$B$3,$A$8:A438,"&lt;="&amp;='Settings &amp; Rates'!$B$4))</f>
        <v/>
      </c>
      <c r="K438" s="6">
        <f>IFERROR(IF(I438=0,"",IF(E438="Car/Van",  (MIN(MAX(='Settings &amp; Rates'!$B$13-SUMIFS($I$8:I437,$E$8:E437,"Car/Van",$A$8:A437,"&gt;="&amp;='Settings &amp; Rates'!$B$3,$A$8:A437,"&lt;="&amp;='Settings &amp; Rates'!$B$4)),I438)*='Settings &amp; Rates'!$B$8  +MAX(I438-MAX(0,='Settings &amp; Rates'!$B$13-SUMIFS($I$8:I437,$E$8:E437,"Car/Van",$A$8:A437,"&gt;="&amp;='Settings &amp; Rates'!$B$3,$A$8:A437,"&lt;="&amp;='Settings &amp; Rates'!$B$4)),0)*='Settings &amp; Rates'!$B$9)/I438,IF(E438="Motorcycle",='Settings &amp; Rates'!$B$10,IF(E438="Bicycle",='Settings &amp; Rates'!$B$11,"")))),"")</f>
        <v/>
      </c>
      <c r="L438" s="6">
        <f>IF(E438="Car/Van",='Settings &amp; Rates'!$B$12*F438,0)</f>
        <v/>
      </c>
      <c r="M438" s="7">
        <f>IFERROR(IF(I438=0,"",IF(E438="Car/Van",  MIN(MAX(='Settings &amp; Rates'!$B$13-SUMIFS($I$8:I437,$E$8:E437,"Car/Van",$A$8:A437,"&gt;="&amp;='Settings &amp; Rates'!$B$3,$A$8:A437,"&lt;="&amp;='Settings &amp; Rates'!$B$4)),I438)*='Settings &amp; Rates'!$B$8 +MAX(I438-MAX(0,='Settings &amp; Rates'!$B$13-SUMIFS($I$8:I437,$E$8:E437,"Car/Van",$A$8:A437,"&gt;="&amp;='Settings &amp; Rates'!$B$3,$A$8:A437,"&lt;="&amp;='Settings &amp; Rates'!$B$4)),0)*='Settings &amp; Rates'!$B$9 +I438*F438*='Settings &amp; Rates'!$B$12,IF(E438="Motorcycle",I438*='Settings &amp; Rates'!$B$10,IF(E438="Bicycle",I438*='Settings &amp; Rates'!$B$11,0)))),"")</f>
        <v/>
      </c>
      <c r="N438" s="6" t="n"/>
    </row>
    <row r="439">
      <c r="A439" s="5" t="n"/>
      <c r="B439" s="6" t="n"/>
      <c r="C439" s="6" t="n"/>
      <c r="D439" s="6" t="n"/>
      <c r="E439" s="6" t="n"/>
      <c r="F439" s="6" t="n"/>
      <c r="G439" s="6" t="n"/>
      <c r="H439" s="6" t="n"/>
      <c r="I439" s="6" t="n"/>
      <c r="J439" s="6">
        <f>IF(E439&lt;&gt;"Car/Van","",SUMIFS($I$8:I439,$E$8:E439,"Car/Van",$A$8:A439,"&gt;="&amp;='Settings &amp; Rates'!$B$3,$A$8:A439,"&lt;="&amp;='Settings &amp; Rates'!$B$4))</f>
        <v/>
      </c>
      <c r="K439" s="6">
        <f>IFERROR(IF(I439=0,"",IF(E439="Car/Van",  (MIN(MAX(='Settings &amp; Rates'!$B$13-SUMIFS($I$8:I438,$E$8:E438,"Car/Van",$A$8:A438,"&gt;="&amp;='Settings &amp; Rates'!$B$3,$A$8:A438,"&lt;="&amp;='Settings &amp; Rates'!$B$4)),I439)*='Settings &amp; Rates'!$B$8  +MAX(I439-MAX(0,='Settings &amp; Rates'!$B$13-SUMIFS($I$8:I438,$E$8:E438,"Car/Van",$A$8:A438,"&gt;="&amp;='Settings &amp; Rates'!$B$3,$A$8:A438,"&lt;="&amp;='Settings &amp; Rates'!$B$4)),0)*='Settings &amp; Rates'!$B$9)/I439,IF(E439="Motorcycle",='Settings &amp; Rates'!$B$10,IF(E439="Bicycle",='Settings &amp; Rates'!$B$11,"")))),"")</f>
        <v/>
      </c>
      <c r="L439" s="6">
        <f>IF(E439="Car/Van",='Settings &amp; Rates'!$B$12*F439,0)</f>
        <v/>
      </c>
      <c r="M439" s="7">
        <f>IFERROR(IF(I439=0,"",IF(E439="Car/Van",  MIN(MAX(='Settings &amp; Rates'!$B$13-SUMIFS($I$8:I438,$E$8:E438,"Car/Van",$A$8:A438,"&gt;="&amp;='Settings &amp; Rates'!$B$3,$A$8:A438,"&lt;="&amp;='Settings &amp; Rates'!$B$4)),I439)*='Settings &amp; Rates'!$B$8 +MAX(I439-MAX(0,='Settings &amp; Rates'!$B$13-SUMIFS($I$8:I438,$E$8:E438,"Car/Van",$A$8:A438,"&gt;="&amp;='Settings &amp; Rates'!$B$3,$A$8:A438,"&lt;="&amp;='Settings &amp; Rates'!$B$4)),0)*='Settings &amp; Rates'!$B$9 +I439*F439*='Settings &amp; Rates'!$B$12,IF(E439="Motorcycle",I439*='Settings &amp; Rates'!$B$10,IF(E439="Bicycle",I439*='Settings &amp; Rates'!$B$11,0)))),"")</f>
        <v/>
      </c>
      <c r="N439" s="6" t="n"/>
    </row>
    <row r="440">
      <c r="A440" s="5" t="n"/>
      <c r="B440" s="6" t="n"/>
      <c r="C440" s="6" t="n"/>
      <c r="D440" s="6" t="n"/>
      <c r="E440" s="6" t="n"/>
      <c r="F440" s="6" t="n"/>
      <c r="G440" s="6" t="n"/>
      <c r="H440" s="6" t="n"/>
      <c r="I440" s="6" t="n"/>
      <c r="J440" s="6">
        <f>IF(E440&lt;&gt;"Car/Van","",SUMIFS($I$8:I440,$E$8:E440,"Car/Van",$A$8:A440,"&gt;="&amp;='Settings &amp; Rates'!$B$3,$A$8:A440,"&lt;="&amp;='Settings &amp; Rates'!$B$4))</f>
        <v/>
      </c>
      <c r="K440" s="6">
        <f>IFERROR(IF(I440=0,"",IF(E440="Car/Van",  (MIN(MAX(='Settings &amp; Rates'!$B$13-SUMIFS($I$8:I439,$E$8:E439,"Car/Van",$A$8:A439,"&gt;="&amp;='Settings &amp; Rates'!$B$3,$A$8:A439,"&lt;="&amp;='Settings &amp; Rates'!$B$4)),I440)*='Settings &amp; Rates'!$B$8  +MAX(I440-MAX(0,='Settings &amp; Rates'!$B$13-SUMIFS($I$8:I439,$E$8:E439,"Car/Van",$A$8:A439,"&gt;="&amp;='Settings &amp; Rates'!$B$3,$A$8:A439,"&lt;="&amp;='Settings &amp; Rates'!$B$4)),0)*='Settings &amp; Rates'!$B$9)/I440,IF(E440="Motorcycle",='Settings &amp; Rates'!$B$10,IF(E440="Bicycle",='Settings &amp; Rates'!$B$11,"")))),"")</f>
        <v/>
      </c>
      <c r="L440" s="6">
        <f>IF(E440="Car/Van",='Settings &amp; Rates'!$B$12*F440,0)</f>
        <v/>
      </c>
      <c r="M440" s="7">
        <f>IFERROR(IF(I440=0,"",IF(E440="Car/Van",  MIN(MAX(='Settings &amp; Rates'!$B$13-SUMIFS($I$8:I439,$E$8:E439,"Car/Van",$A$8:A439,"&gt;="&amp;='Settings &amp; Rates'!$B$3,$A$8:A439,"&lt;="&amp;='Settings &amp; Rates'!$B$4)),I440)*='Settings &amp; Rates'!$B$8 +MAX(I440-MAX(0,='Settings &amp; Rates'!$B$13-SUMIFS($I$8:I439,$E$8:E439,"Car/Van",$A$8:A439,"&gt;="&amp;='Settings &amp; Rates'!$B$3,$A$8:A439,"&lt;="&amp;='Settings &amp; Rates'!$B$4)),0)*='Settings &amp; Rates'!$B$9 +I440*F440*='Settings &amp; Rates'!$B$12,IF(E440="Motorcycle",I440*='Settings &amp; Rates'!$B$10,IF(E440="Bicycle",I440*='Settings &amp; Rates'!$B$11,0)))),"")</f>
        <v/>
      </c>
      <c r="N440" s="6" t="n"/>
    </row>
    <row r="441">
      <c r="A441" s="5" t="n"/>
      <c r="B441" s="6" t="n"/>
      <c r="C441" s="6" t="n"/>
      <c r="D441" s="6" t="n"/>
      <c r="E441" s="6" t="n"/>
      <c r="F441" s="6" t="n"/>
      <c r="G441" s="6" t="n"/>
      <c r="H441" s="6" t="n"/>
      <c r="I441" s="6" t="n"/>
      <c r="J441" s="6">
        <f>IF(E441&lt;&gt;"Car/Van","",SUMIFS($I$8:I441,$E$8:E441,"Car/Van",$A$8:A441,"&gt;="&amp;='Settings &amp; Rates'!$B$3,$A$8:A441,"&lt;="&amp;='Settings &amp; Rates'!$B$4))</f>
        <v/>
      </c>
      <c r="K441" s="6">
        <f>IFERROR(IF(I441=0,"",IF(E441="Car/Van",  (MIN(MAX(='Settings &amp; Rates'!$B$13-SUMIFS($I$8:I440,$E$8:E440,"Car/Van",$A$8:A440,"&gt;="&amp;='Settings &amp; Rates'!$B$3,$A$8:A440,"&lt;="&amp;='Settings &amp; Rates'!$B$4)),I441)*='Settings &amp; Rates'!$B$8  +MAX(I441-MAX(0,='Settings &amp; Rates'!$B$13-SUMIFS($I$8:I440,$E$8:E440,"Car/Van",$A$8:A440,"&gt;="&amp;='Settings &amp; Rates'!$B$3,$A$8:A440,"&lt;="&amp;='Settings &amp; Rates'!$B$4)),0)*='Settings &amp; Rates'!$B$9)/I441,IF(E441="Motorcycle",='Settings &amp; Rates'!$B$10,IF(E441="Bicycle",='Settings &amp; Rates'!$B$11,"")))),"")</f>
        <v/>
      </c>
      <c r="L441" s="6">
        <f>IF(E441="Car/Van",='Settings &amp; Rates'!$B$12*F441,0)</f>
        <v/>
      </c>
      <c r="M441" s="7">
        <f>IFERROR(IF(I441=0,"",IF(E441="Car/Van",  MIN(MAX(='Settings &amp; Rates'!$B$13-SUMIFS($I$8:I440,$E$8:E440,"Car/Van",$A$8:A440,"&gt;="&amp;='Settings &amp; Rates'!$B$3,$A$8:A440,"&lt;="&amp;='Settings &amp; Rates'!$B$4)),I441)*='Settings &amp; Rates'!$B$8 +MAX(I441-MAX(0,='Settings &amp; Rates'!$B$13-SUMIFS($I$8:I440,$E$8:E440,"Car/Van",$A$8:A440,"&gt;="&amp;='Settings &amp; Rates'!$B$3,$A$8:A440,"&lt;="&amp;='Settings &amp; Rates'!$B$4)),0)*='Settings &amp; Rates'!$B$9 +I441*F441*='Settings &amp; Rates'!$B$12,IF(E441="Motorcycle",I441*='Settings &amp; Rates'!$B$10,IF(E441="Bicycle",I441*='Settings &amp; Rates'!$B$11,0)))),"")</f>
        <v/>
      </c>
      <c r="N441" s="6" t="n"/>
    </row>
    <row r="442">
      <c r="A442" s="5" t="n"/>
      <c r="B442" s="6" t="n"/>
      <c r="C442" s="6" t="n"/>
      <c r="D442" s="6" t="n"/>
      <c r="E442" s="6" t="n"/>
      <c r="F442" s="6" t="n"/>
      <c r="G442" s="6" t="n"/>
      <c r="H442" s="6" t="n"/>
      <c r="I442" s="6" t="n"/>
      <c r="J442" s="6">
        <f>IF(E442&lt;&gt;"Car/Van","",SUMIFS($I$8:I442,$E$8:E442,"Car/Van",$A$8:A442,"&gt;="&amp;='Settings &amp; Rates'!$B$3,$A$8:A442,"&lt;="&amp;='Settings &amp; Rates'!$B$4))</f>
        <v/>
      </c>
      <c r="K442" s="6">
        <f>IFERROR(IF(I442=0,"",IF(E442="Car/Van",  (MIN(MAX(='Settings &amp; Rates'!$B$13-SUMIFS($I$8:I441,$E$8:E441,"Car/Van",$A$8:A441,"&gt;="&amp;='Settings &amp; Rates'!$B$3,$A$8:A441,"&lt;="&amp;='Settings &amp; Rates'!$B$4)),I442)*='Settings &amp; Rates'!$B$8  +MAX(I442-MAX(0,='Settings &amp; Rates'!$B$13-SUMIFS($I$8:I441,$E$8:E441,"Car/Van",$A$8:A441,"&gt;="&amp;='Settings &amp; Rates'!$B$3,$A$8:A441,"&lt;="&amp;='Settings &amp; Rates'!$B$4)),0)*='Settings &amp; Rates'!$B$9)/I442,IF(E442="Motorcycle",='Settings &amp; Rates'!$B$10,IF(E442="Bicycle",='Settings &amp; Rates'!$B$11,"")))),"")</f>
        <v/>
      </c>
      <c r="L442" s="6">
        <f>IF(E442="Car/Van",='Settings &amp; Rates'!$B$12*F442,0)</f>
        <v/>
      </c>
      <c r="M442" s="7">
        <f>IFERROR(IF(I442=0,"",IF(E442="Car/Van",  MIN(MAX(='Settings &amp; Rates'!$B$13-SUMIFS($I$8:I441,$E$8:E441,"Car/Van",$A$8:A441,"&gt;="&amp;='Settings &amp; Rates'!$B$3,$A$8:A441,"&lt;="&amp;='Settings &amp; Rates'!$B$4)),I442)*='Settings &amp; Rates'!$B$8 +MAX(I442-MAX(0,='Settings &amp; Rates'!$B$13-SUMIFS($I$8:I441,$E$8:E441,"Car/Van",$A$8:A441,"&gt;="&amp;='Settings &amp; Rates'!$B$3,$A$8:A441,"&lt;="&amp;='Settings &amp; Rates'!$B$4)),0)*='Settings &amp; Rates'!$B$9 +I442*F442*='Settings &amp; Rates'!$B$12,IF(E442="Motorcycle",I442*='Settings &amp; Rates'!$B$10,IF(E442="Bicycle",I442*='Settings &amp; Rates'!$B$11,0)))),"")</f>
        <v/>
      </c>
      <c r="N442" s="6" t="n"/>
    </row>
    <row r="443">
      <c r="A443" s="5" t="n"/>
      <c r="B443" s="6" t="n"/>
      <c r="C443" s="6" t="n"/>
      <c r="D443" s="6" t="n"/>
      <c r="E443" s="6" t="n"/>
      <c r="F443" s="6" t="n"/>
      <c r="G443" s="6" t="n"/>
      <c r="H443" s="6" t="n"/>
      <c r="I443" s="6" t="n"/>
      <c r="J443" s="6">
        <f>IF(E443&lt;&gt;"Car/Van","",SUMIFS($I$8:I443,$E$8:E443,"Car/Van",$A$8:A443,"&gt;="&amp;='Settings &amp; Rates'!$B$3,$A$8:A443,"&lt;="&amp;='Settings &amp; Rates'!$B$4))</f>
        <v/>
      </c>
      <c r="K443" s="6">
        <f>IFERROR(IF(I443=0,"",IF(E443="Car/Van",  (MIN(MAX(='Settings &amp; Rates'!$B$13-SUMIFS($I$8:I442,$E$8:E442,"Car/Van",$A$8:A442,"&gt;="&amp;='Settings &amp; Rates'!$B$3,$A$8:A442,"&lt;="&amp;='Settings &amp; Rates'!$B$4)),I443)*='Settings &amp; Rates'!$B$8  +MAX(I443-MAX(0,='Settings &amp; Rates'!$B$13-SUMIFS($I$8:I442,$E$8:E442,"Car/Van",$A$8:A442,"&gt;="&amp;='Settings &amp; Rates'!$B$3,$A$8:A442,"&lt;="&amp;='Settings &amp; Rates'!$B$4)),0)*='Settings &amp; Rates'!$B$9)/I443,IF(E443="Motorcycle",='Settings &amp; Rates'!$B$10,IF(E443="Bicycle",='Settings &amp; Rates'!$B$11,"")))),"")</f>
        <v/>
      </c>
      <c r="L443" s="6">
        <f>IF(E443="Car/Van",='Settings &amp; Rates'!$B$12*F443,0)</f>
        <v/>
      </c>
      <c r="M443" s="7">
        <f>IFERROR(IF(I443=0,"",IF(E443="Car/Van",  MIN(MAX(='Settings &amp; Rates'!$B$13-SUMIFS($I$8:I442,$E$8:E442,"Car/Van",$A$8:A442,"&gt;="&amp;='Settings &amp; Rates'!$B$3,$A$8:A442,"&lt;="&amp;='Settings &amp; Rates'!$B$4)),I443)*='Settings &amp; Rates'!$B$8 +MAX(I443-MAX(0,='Settings &amp; Rates'!$B$13-SUMIFS($I$8:I442,$E$8:E442,"Car/Van",$A$8:A442,"&gt;="&amp;='Settings &amp; Rates'!$B$3,$A$8:A442,"&lt;="&amp;='Settings &amp; Rates'!$B$4)),0)*='Settings &amp; Rates'!$B$9 +I443*F443*='Settings &amp; Rates'!$B$12,IF(E443="Motorcycle",I443*='Settings &amp; Rates'!$B$10,IF(E443="Bicycle",I443*='Settings &amp; Rates'!$B$11,0)))),"")</f>
        <v/>
      </c>
      <c r="N443" s="6" t="n"/>
    </row>
    <row r="444">
      <c r="A444" s="5" t="n"/>
      <c r="B444" s="6" t="n"/>
      <c r="C444" s="6" t="n"/>
      <c r="D444" s="6" t="n"/>
      <c r="E444" s="6" t="n"/>
      <c r="F444" s="6" t="n"/>
      <c r="G444" s="6" t="n"/>
      <c r="H444" s="6" t="n"/>
      <c r="I444" s="6" t="n"/>
      <c r="J444" s="6">
        <f>IF(E444&lt;&gt;"Car/Van","",SUMIFS($I$8:I444,$E$8:E444,"Car/Van",$A$8:A444,"&gt;="&amp;='Settings &amp; Rates'!$B$3,$A$8:A444,"&lt;="&amp;='Settings &amp; Rates'!$B$4))</f>
        <v/>
      </c>
      <c r="K444" s="6">
        <f>IFERROR(IF(I444=0,"",IF(E444="Car/Van",  (MIN(MAX(='Settings &amp; Rates'!$B$13-SUMIFS($I$8:I443,$E$8:E443,"Car/Van",$A$8:A443,"&gt;="&amp;='Settings &amp; Rates'!$B$3,$A$8:A443,"&lt;="&amp;='Settings &amp; Rates'!$B$4)),I444)*='Settings &amp; Rates'!$B$8  +MAX(I444-MAX(0,='Settings &amp; Rates'!$B$13-SUMIFS($I$8:I443,$E$8:E443,"Car/Van",$A$8:A443,"&gt;="&amp;='Settings &amp; Rates'!$B$3,$A$8:A443,"&lt;="&amp;='Settings &amp; Rates'!$B$4)),0)*='Settings &amp; Rates'!$B$9)/I444,IF(E444="Motorcycle",='Settings &amp; Rates'!$B$10,IF(E444="Bicycle",='Settings &amp; Rates'!$B$11,"")))),"")</f>
        <v/>
      </c>
      <c r="L444" s="6">
        <f>IF(E444="Car/Van",='Settings &amp; Rates'!$B$12*F444,0)</f>
        <v/>
      </c>
      <c r="M444" s="7">
        <f>IFERROR(IF(I444=0,"",IF(E444="Car/Van",  MIN(MAX(='Settings &amp; Rates'!$B$13-SUMIFS($I$8:I443,$E$8:E443,"Car/Van",$A$8:A443,"&gt;="&amp;='Settings &amp; Rates'!$B$3,$A$8:A443,"&lt;="&amp;='Settings &amp; Rates'!$B$4)),I444)*='Settings &amp; Rates'!$B$8 +MAX(I444-MAX(0,='Settings &amp; Rates'!$B$13-SUMIFS($I$8:I443,$E$8:E443,"Car/Van",$A$8:A443,"&gt;="&amp;='Settings &amp; Rates'!$B$3,$A$8:A443,"&lt;="&amp;='Settings &amp; Rates'!$B$4)),0)*='Settings &amp; Rates'!$B$9 +I444*F444*='Settings &amp; Rates'!$B$12,IF(E444="Motorcycle",I444*='Settings &amp; Rates'!$B$10,IF(E444="Bicycle",I444*='Settings &amp; Rates'!$B$11,0)))),"")</f>
        <v/>
      </c>
      <c r="N444" s="6" t="n"/>
    </row>
    <row r="445">
      <c r="A445" s="5" t="n"/>
      <c r="B445" s="6" t="n"/>
      <c r="C445" s="6" t="n"/>
      <c r="D445" s="6" t="n"/>
      <c r="E445" s="6" t="n"/>
      <c r="F445" s="6" t="n"/>
      <c r="G445" s="6" t="n"/>
      <c r="H445" s="6" t="n"/>
      <c r="I445" s="6" t="n"/>
      <c r="J445" s="6">
        <f>IF(E445&lt;&gt;"Car/Van","",SUMIFS($I$8:I445,$E$8:E445,"Car/Van",$A$8:A445,"&gt;="&amp;='Settings &amp; Rates'!$B$3,$A$8:A445,"&lt;="&amp;='Settings &amp; Rates'!$B$4))</f>
        <v/>
      </c>
      <c r="K445" s="6">
        <f>IFERROR(IF(I445=0,"",IF(E445="Car/Van",  (MIN(MAX(='Settings &amp; Rates'!$B$13-SUMIFS($I$8:I444,$E$8:E444,"Car/Van",$A$8:A444,"&gt;="&amp;='Settings &amp; Rates'!$B$3,$A$8:A444,"&lt;="&amp;='Settings &amp; Rates'!$B$4)),I445)*='Settings &amp; Rates'!$B$8  +MAX(I445-MAX(0,='Settings &amp; Rates'!$B$13-SUMIFS($I$8:I444,$E$8:E444,"Car/Van",$A$8:A444,"&gt;="&amp;='Settings &amp; Rates'!$B$3,$A$8:A444,"&lt;="&amp;='Settings &amp; Rates'!$B$4)),0)*='Settings &amp; Rates'!$B$9)/I445,IF(E445="Motorcycle",='Settings &amp; Rates'!$B$10,IF(E445="Bicycle",='Settings &amp; Rates'!$B$11,"")))),"")</f>
        <v/>
      </c>
      <c r="L445" s="6">
        <f>IF(E445="Car/Van",='Settings &amp; Rates'!$B$12*F445,0)</f>
        <v/>
      </c>
      <c r="M445" s="7">
        <f>IFERROR(IF(I445=0,"",IF(E445="Car/Van",  MIN(MAX(='Settings &amp; Rates'!$B$13-SUMIFS($I$8:I444,$E$8:E444,"Car/Van",$A$8:A444,"&gt;="&amp;='Settings &amp; Rates'!$B$3,$A$8:A444,"&lt;="&amp;='Settings &amp; Rates'!$B$4)),I445)*='Settings &amp; Rates'!$B$8 +MAX(I445-MAX(0,='Settings &amp; Rates'!$B$13-SUMIFS($I$8:I444,$E$8:E444,"Car/Van",$A$8:A444,"&gt;="&amp;='Settings &amp; Rates'!$B$3,$A$8:A444,"&lt;="&amp;='Settings &amp; Rates'!$B$4)),0)*='Settings &amp; Rates'!$B$9 +I445*F445*='Settings &amp; Rates'!$B$12,IF(E445="Motorcycle",I445*='Settings &amp; Rates'!$B$10,IF(E445="Bicycle",I445*='Settings &amp; Rates'!$B$11,0)))),"")</f>
        <v/>
      </c>
      <c r="N445" s="6" t="n"/>
    </row>
    <row r="446">
      <c r="A446" s="5" t="n"/>
      <c r="B446" s="6" t="n"/>
      <c r="C446" s="6" t="n"/>
      <c r="D446" s="6" t="n"/>
      <c r="E446" s="6" t="n"/>
      <c r="F446" s="6" t="n"/>
      <c r="G446" s="6" t="n"/>
      <c r="H446" s="6" t="n"/>
      <c r="I446" s="6" t="n"/>
      <c r="J446" s="6">
        <f>IF(E446&lt;&gt;"Car/Van","",SUMIFS($I$8:I446,$E$8:E446,"Car/Van",$A$8:A446,"&gt;="&amp;='Settings &amp; Rates'!$B$3,$A$8:A446,"&lt;="&amp;='Settings &amp; Rates'!$B$4))</f>
        <v/>
      </c>
      <c r="K446" s="6">
        <f>IFERROR(IF(I446=0,"",IF(E446="Car/Van",  (MIN(MAX(='Settings &amp; Rates'!$B$13-SUMIFS($I$8:I445,$E$8:E445,"Car/Van",$A$8:A445,"&gt;="&amp;='Settings &amp; Rates'!$B$3,$A$8:A445,"&lt;="&amp;='Settings &amp; Rates'!$B$4)),I446)*='Settings &amp; Rates'!$B$8  +MAX(I446-MAX(0,='Settings &amp; Rates'!$B$13-SUMIFS($I$8:I445,$E$8:E445,"Car/Van",$A$8:A445,"&gt;="&amp;='Settings &amp; Rates'!$B$3,$A$8:A445,"&lt;="&amp;='Settings &amp; Rates'!$B$4)),0)*='Settings &amp; Rates'!$B$9)/I446,IF(E446="Motorcycle",='Settings &amp; Rates'!$B$10,IF(E446="Bicycle",='Settings &amp; Rates'!$B$11,"")))),"")</f>
        <v/>
      </c>
      <c r="L446" s="6">
        <f>IF(E446="Car/Van",='Settings &amp; Rates'!$B$12*F446,0)</f>
        <v/>
      </c>
      <c r="M446" s="7">
        <f>IFERROR(IF(I446=0,"",IF(E446="Car/Van",  MIN(MAX(='Settings &amp; Rates'!$B$13-SUMIFS($I$8:I445,$E$8:E445,"Car/Van",$A$8:A445,"&gt;="&amp;='Settings &amp; Rates'!$B$3,$A$8:A445,"&lt;="&amp;='Settings &amp; Rates'!$B$4)),I446)*='Settings &amp; Rates'!$B$8 +MAX(I446-MAX(0,='Settings &amp; Rates'!$B$13-SUMIFS($I$8:I445,$E$8:E445,"Car/Van",$A$8:A445,"&gt;="&amp;='Settings &amp; Rates'!$B$3,$A$8:A445,"&lt;="&amp;='Settings &amp; Rates'!$B$4)),0)*='Settings &amp; Rates'!$B$9 +I446*F446*='Settings &amp; Rates'!$B$12,IF(E446="Motorcycle",I446*='Settings &amp; Rates'!$B$10,IF(E446="Bicycle",I446*='Settings &amp; Rates'!$B$11,0)))),"")</f>
        <v/>
      </c>
      <c r="N446" s="6" t="n"/>
    </row>
    <row r="447">
      <c r="A447" s="5" t="n"/>
      <c r="B447" s="6" t="n"/>
      <c r="C447" s="6" t="n"/>
      <c r="D447" s="6" t="n"/>
      <c r="E447" s="6" t="n"/>
      <c r="F447" s="6" t="n"/>
      <c r="G447" s="6" t="n"/>
      <c r="H447" s="6" t="n"/>
      <c r="I447" s="6" t="n"/>
      <c r="J447" s="6">
        <f>IF(E447&lt;&gt;"Car/Van","",SUMIFS($I$8:I447,$E$8:E447,"Car/Van",$A$8:A447,"&gt;="&amp;='Settings &amp; Rates'!$B$3,$A$8:A447,"&lt;="&amp;='Settings &amp; Rates'!$B$4))</f>
        <v/>
      </c>
      <c r="K447" s="6">
        <f>IFERROR(IF(I447=0,"",IF(E447="Car/Van",  (MIN(MAX(='Settings &amp; Rates'!$B$13-SUMIFS($I$8:I446,$E$8:E446,"Car/Van",$A$8:A446,"&gt;="&amp;='Settings &amp; Rates'!$B$3,$A$8:A446,"&lt;="&amp;='Settings &amp; Rates'!$B$4)),I447)*='Settings &amp; Rates'!$B$8  +MAX(I447-MAX(0,='Settings &amp; Rates'!$B$13-SUMIFS($I$8:I446,$E$8:E446,"Car/Van",$A$8:A446,"&gt;="&amp;='Settings &amp; Rates'!$B$3,$A$8:A446,"&lt;="&amp;='Settings &amp; Rates'!$B$4)),0)*='Settings &amp; Rates'!$B$9)/I447,IF(E447="Motorcycle",='Settings &amp; Rates'!$B$10,IF(E447="Bicycle",='Settings &amp; Rates'!$B$11,"")))),"")</f>
        <v/>
      </c>
      <c r="L447" s="6">
        <f>IF(E447="Car/Van",='Settings &amp; Rates'!$B$12*F447,0)</f>
        <v/>
      </c>
      <c r="M447" s="7">
        <f>IFERROR(IF(I447=0,"",IF(E447="Car/Van",  MIN(MAX(='Settings &amp; Rates'!$B$13-SUMIFS($I$8:I446,$E$8:E446,"Car/Van",$A$8:A446,"&gt;="&amp;='Settings &amp; Rates'!$B$3,$A$8:A446,"&lt;="&amp;='Settings &amp; Rates'!$B$4)),I447)*='Settings &amp; Rates'!$B$8 +MAX(I447-MAX(0,='Settings &amp; Rates'!$B$13-SUMIFS($I$8:I446,$E$8:E446,"Car/Van",$A$8:A446,"&gt;="&amp;='Settings &amp; Rates'!$B$3,$A$8:A446,"&lt;="&amp;='Settings &amp; Rates'!$B$4)),0)*='Settings &amp; Rates'!$B$9 +I447*F447*='Settings &amp; Rates'!$B$12,IF(E447="Motorcycle",I447*='Settings &amp; Rates'!$B$10,IF(E447="Bicycle",I447*='Settings &amp; Rates'!$B$11,0)))),"")</f>
        <v/>
      </c>
      <c r="N447" s="6" t="n"/>
    </row>
    <row r="448">
      <c r="A448" s="5" t="n"/>
      <c r="B448" s="6" t="n"/>
      <c r="C448" s="6" t="n"/>
      <c r="D448" s="6" t="n"/>
      <c r="E448" s="6" t="n"/>
      <c r="F448" s="6" t="n"/>
      <c r="G448" s="6" t="n"/>
      <c r="H448" s="6" t="n"/>
      <c r="I448" s="6" t="n"/>
      <c r="J448" s="6">
        <f>IF(E448&lt;&gt;"Car/Van","",SUMIFS($I$8:I448,$E$8:E448,"Car/Van",$A$8:A448,"&gt;="&amp;='Settings &amp; Rates'!$B$3,$A$8:A448,"&lt;="&amp;='Settings &amp; Rates'!$B$4))</f>
        <v/>
      </c>
      <c r="K448" s="6">
        <f>IFERROR(IF(I448=0,"",IF(E448="Car/Van",  (MIN(MAX(='Settings &amp; Rates'!$B$13-SUMIFS($I$8:I447,$E$8:E447,"Car/Van",$A$8:A447,"&gt;="&amp;='Settings &amp; Rates'!$B$3,$A$8:A447,"&lt;="&amp;='Settings &amp; Rates'!$B$4)),I448)*='Settings &amp; Rates'!$B$8  +MAX(I448-MAX(0,='Settings &amp; Rates'!$B$13-SUMIFS($I$8:I447,$E$8:E447,"Car/Van",$A$8:A447,"&gt;="&amp;='Settings &amp; Rates'!$B$3,$A$8:A447,"&lt;="&amp;='Settings &amp; Rates'!$B$4)),0)*='Settings &amp; Rates'!$B$9)/I448,IF(E448="Motorcycle",='Settings &amp; Rates'!$B$10,IF(E448="Bicycle",='Settings &amp; Rates'!$B$11,"")))),"")</f>
        <v/>
      </c>
      <c r="L448" s="6">
        <f>IF(E448="Car/Van",='Settings &amp; Rates'!$B$12*F448,0)</f>
        <v/>
      </c>
      <c r="M448" s="7">
        <f>IFERROR(IF(I448=0,"",IF(E448="Car/Van",  MIN(MAX(='Settings &amp; Rates'!$B$13-SUMIFS($I$8:I447,$E$8:E447,"Car/Van",$A$8:A447,"&gt;="&amp;='Settings &amp; Rates'!$B$3,$A$8:A447,"&lt;="&amp;='Settings &amp; Rates'!$B$4)),I448)*='Settings &amp; Rates'!$B$8 +MAX(I448-MAX(0,='Settings &amp; Rates'!$B$13-SUMIFS($I$8:I447,$E$8:E447,"Car/Van",$A$8:A447,"&gt;="&amp;='Settings &amp; Rates'!$B$3,$A$8:A447,"&lt;="&amp;='Settings &amp; Rates'!$B$4)),0)*='Settings &amp; Rates'!$B$9 +I448*F448*='Settings &amp; Rates'!$B$12,IF(E448="Motorcycle",I448*='Settings &amp; Rates'!$B$10,IF(E448="Bicycle",I448*='Settings &amp; Rates'!$B$11,0)))),"")</f>
        <v/>
      </c>
      <c r="N448" s="6" t="n"/>
    </row>
    <row r="449">
      <c r="A449" s="5" t="n"/>
      <c r="B449" s="6" t="n"/>
      <c r="C449" s="6" t="n"/>
      <c r="D449" s="6" t="n"/>
      <c r="E449" s="6" t="n"/>
      <c r="F449" s="6" t="n"/>
      <c r="G449" s="6" t="n"/>
      <c r="H449" s="6" t="n"/>
      <c r="I449" s="6" t="n"/>
      <c r="J449" s="6">
        <f>IF(E449&lt;&gt;"Car/Van","",SUMIFS($I$8:I449,$E$8:E449,"Car/Van",$A$8:A449,"&gt;="&amp;='Settings &amp; Rates'!$B$3,$A$8:A449,"&lt;="&amp;='Settings &amp; Rates'!$B$4))</f>
        <v/>
      </c>
      <c r="K449" s="6">
        <f>IFERROR(IF(I449=0,"",IF(E449="Car/Van",  (MIN(MAX(='Settings &amp; Rates'!$B$13-SUMIFS($I$8:I448,$E$8:E448,"Car/Van",$A$8:A448,"&gt;="&amp;='Settings &amp; Rates'!$B$3,$A$8:A448,"&lt;="&amp;='Settings &amp; Rates'!$B$4)),I449)*='Settings &amp; Rates'!$B$8  +MAX(I449-MAX(0,='Settings &amp; Rates'!$B$13-SUMIFS($I$8:I448,$E$8:E448,"Car/Van",$A$8:A448,"&gt;="&amp;='Settings &amp; Rates'!$B$3,$A$8:A448,"&lt;="&amp;='Settings &amp; Rates'!$B$4)),0)*='Settings &amp; Rates'!$B$9)/I449,IF(E449="Motorcycle",='Settings &amp; Rates'!$B$10,IF(E449="Bicycle",='Settings &amp; Rates'!$B$11,"")))),"")</f>
        <v/>
      </c>
      <c r="L449" s="6">
        <f>IF(E449="Car/Van",='Settings &amp; Rates'!$B$12*F449,0)</f>
        <v/>
      </c>
      <c r="M449" s="7">
        <f>IFERROR(IF(I449=0,"",IF(E449="Car/Van",  MIN(MAX(='Settings &amp; Rates'!$B$13-SUMIFS($I$8:I448,$E$8:E448,"Car/Van",$A$8:A448,"&gt;="&amp;='Settings &amp; Rates'!$B$3,$A$8:A448,"&lt;="&amp;='Settings &amp; Rates'!$B$4)),I449)*='Settings &amp; Rates'!$B$8 +MAX(I449-MAX(0,='Settings &amp; Rates'!$B$13-SUMIFS($I$8:I448,$E$8:E448,"Car/Van",$A$8:A448,"&gt;="&amp;='Settings &amp; Rates'!$B$3,$A$8:A448,"&lt;="&amp;='Settings &amp; Rates'!$B$4)),0)*='Settings &amp; Rates'!$B$9 +I449*F449*='Settings &amp; Rates'!$B$12,IF(E449="Motorcycle",I449*='Settings &amp; Rates'!$B$10,IF(E449="Bicycle",I449*='Settings &amp; Rates'!$B$11,0)))),"")</f>
        <v/>
      </c>
      <c r="N449" s="6" t="n"/>
    </row>
    <row r="450">
      <c r="A450" s="5" t="n"/>
      <c r="B450" s="6" t="n"/>
      <c r="C450" s="6" t="n"/>
      <c r="D450" s="6" t="n"/>
      <c r="E450" s="6" t="n"/>
      <c r="F450" s="6" t="n"/>
      <c r="G450" s="6" t="n"/>
      <c r="H450" s="6" t="n"/>
      <c r="I450" s="6" t="n"/>
      <c r="J450" s="6">
        <f>IF(E450&lt;&gt;"Car/Van","",SUMIFS($I$8:I450,$E$8:E450,"Car/Van",$A$8:A450,"&gt;="&amp;='Settings &amp; Rates'!$B$3,$A$8:A450,"&lt;="&amp;='Settings &amp; Rates'!$B$4))</f>
        <v/>
      </c>
      <c r="K450" s="6">
        <f>IFERROR(IF(I450=0,"",IF(E450="Car/Van",  (MIN(MAX(='Settings &amp; Rates'!$B$13-SUMIFS($I$8:I449,$E$8:E449,"Car/Van",$A$8:A449,"&gt;="&amp;='Settings &amp; Rates'!$B$3,$A$8:A449,"&lt;="&amp;='Settings &amp; Rates'!$B$4)),I450)*='Settings &amp; Rates'!$B$8  +MAX(I450-MAX(0,='Settings &amp; Rates'!$B$13-SUMIFS($I$8:I449,$E$8:E449,"Car/Van",$A$8:A449,"&gt;="&amp;='Settings &amp; Rates'!$B$3,$A$8:A449,"&lt;="&amp;='Settings &amp; Rates'!$B$4)),0)*='Settings &amp; Rates'!$B$9)/I450,IF(E450="Motorcycle",='Settings &amp; Rates'!$B$10,IF(E450="Bicycle",='Settings &amp; Rates'!$B$11,"")))),"")</f>
        <v/>
      </c>
      <c r="L450" s="6">
        <f>IF(E450="Car/Van",='Settings &amp; Rates'!$B$12*F450,0)</f>
        <v/>
      </c>
      <c r="M450" s="7">
        <f>IFERROR(IF(I450=0,"",IF(E450="Car/Van",  MIN(MAX(='Settings &amp; Rates'!$B$13-SUMIFS($I$8:I449,$E$8:E449,"Car/Van",$A$8:A449,"&gt;="&amp;='Settings &amp; Rates'!$B$3,$A$8:A449,"&lt;="&amp;='Settings &amp; Rates'!$B$4)),I450)*='Settings &amp; Rates'!$B$8 +MAX(I450-MAX(0,='Settings &amp; Rates'!$B$13-SUMIFS($I$8:I449,$E$8:E449,"Car/Van",$A$8:A449,"&gt;="&amp;='Settings &amp; Rates'!$B$3,$A$8:A449,"&lt;="&amp;='Settings &amp; Rates'!$B$4)),0)*='Settings &amp; Rates'!$B$9 +I450*F450*='Settings &amp; Rates'!$B$12,IF(E450="Motorcycle",I450*='Settings &amp; Rates'!$B$10,IF(E450="Bicycle",I450*='Settings &amp; Rates'!$B$11,0)))),"")</f>
        <v/>
      </c>
      <c r="N450" s="6" t="n"/>
    </row>
    <row r="451">
      <c r="A451" s="5" t="n"/>
      <c r="B451" s="6" t="n"/>
      <c r="C451" s="6" t="n"/>
      <c r="D451" s="6" t="n"/>
      <c r="E451" s="6" t="n"/>
      <c r="F451" s="6" t="n"/>
      <c r="G451" s="6" t="n"/>
      <c r="H451" s="6" t="n"/>
      <c r="I451" s="6" t="n"/>
      <c r="J451" s="6">
        <f>IF(E451&lt;&gt;"Car/Van","",SUMIFS($I$8:I451,$E$8:E451,"Car/Van",$A$8:A451,"&gt;="&amp;='Settings &amp; Rates'!$B$3,$A$8:A451,"&lt;="&amp;='Settings &amp; Rates'!$B$4))</f>
        <v/>
      </c>
      <c r="K451" s="6">
        <f>IFERROR(IF(I451=0,"",IF(E451="Car/Van",  (MIN(MAX(='Settings &amp; Rates'!$B$13-SUMIFS($I$8:I450,$E$8:E450,"Car/Van",$A$8:A450,"&gt;="&amp;='Settings &amp; Rates'!$B$3,$A$8:A450,"&lt;="&amp;='Settings &amp; Rates'!$B$4)),I451)*='Settings &amp; Rates'!$B$8  +MAX(I451-MAX(0,='Settings &amp; Rates'!$B$13-SUMIFS($I$8:I450,$E$8:E450,"Car/Van",$A$8:A450,"&gt;="&amp;='Settings &amp; Rates'!$B$3,$A$8:A450,"&lt;="&amp;='Settings &amp; Rates'!$B$4)),0)*='Settings &amp; Rates'!$B$9)/I451,IF(E451="Motorcycle",='Settings &amp; Rates'!$B$10,IF(E451="Bicycle",='Settings &amp; Rates'!$B$11,"")))),"")</f>
        <v/>
      </c>
      <c r="L451" s="6">
        <f>IF(E451="Car/Van",='Settings &amp; Rates'!$B$12*F451,0)</f>
        <v/>
      </c>
      <c r="M451" s="7">
        <f>IFERROR(IF(I451=0,"",IF(E451="Car/Van",  MIN(MAX(='Settings &amp; Rates'!$B$13-SUMIFS($I$8:I450,$E$8:E450,"Car/Van",$A$8:A450,"&gt;="&amp;='Settings &amp; Rates'!$B$3,$A$8:A450,"&lt;="&amp;='Settings &amp; Rates'!$B$4)),I451)*='Settings &amp; Rates'!$B$8 +MAX(I451-MAX(0,='Settings &amp; Rates'!$B$13-SUMIFS($I$8:I450,$E$8:E450,"Car/Van",$A$8:A450,"&gt;="&amp;='Settings &amp; Rates'!$B$3,$A$8:A450,"&lt;="&amp;='Settings &amp; Rates'!$B$4)),0)*='Settings &amp; Rates'!$B$9 +I451*F451*='Settings &amp; Rates'!$B$12,IF(E451="Motorcycle",I451*='Settings &amp; Rates'!$B$10,IF(E451="Bicycle",I451*='Settings &amp; Rates'!$B$11,0)))),"")</f>
        <v/>
      </c>
      <c r="N451" s="6" t="n"/>
    </row>
    <row r="452">
      <c r="A452" s="5" t="n"/>
      <c r="B452" s="6" t="n"/>
      <c r="C452" s="6" t="n"/>
      <c r="D452" s="6" t="n"/>
      <c r="E452" s="6" t="n"/>
      <c r="F452" s="6" t="n"/>
      <c r="G452" s="6" t="n"/>
      <c r="H452" s="6" t="n"/>
      <c r="I452" s="6" t="n"/>
      <c r="J452" s="6">
        <f>IF(E452&lt;&gt;"Car/Van","",SUMIFS($I$8:I452,$E$8:E452,"Car/Van",$A$8:A452,"&gt;="&amp;='Settings &amp; Rates'!$B$3,$A$8:A452,"&lt;="&amp;='Settings &amp; Rates'!$B$4))</f>
        <v/>
      </c>
      <c r="K452" s="6">
        <f>IFERROR(IF(I452=0,"",IF(E452="Car/Van",  (MIN(MAX(='Settings &amp; Rates'!$B$13-SUMIFS($I$8:I451,$E$8:E451,"Car/Van",$A$8:A451,"&gt;="&amp;='Settings &amp; Rates'!$B$3,$A$8:A451,"&lt;="&amp;='Settings &amp; Rates'!$B$4)),I452)*='Settings &amp; Rates'!$B$8  +MAX(I452-MAX(0,='Settings &amp; Rates'!$B$13-SUMIFS($I$8:I451,$E$8:E451,"Car/Van",$A$8:A451,"&gt;="&amp;='Settings &amp; Rates'!$B$3,$A$8:A451,"&lt;="&amp;='Settings &amp; Rates'!$B$4)),0)*='Settings &amp; Rates'!$B$9)/I452,IF(E452="Motorcycle",='Settings &amp; Rates'!$B$10,IF(E452="Bicycle",='Settings &amp; Rates'!$B$11,"")))),"")</f>
        <v/>
      </c>
      <c r="L452" s="6">
        <f>IF(E452="Car/Van",='Settings &amp; Rates'!$B$12*F452,0)</f>
        <v/>
      </c>
      <c r="M452" s="7">
        <f>IFERROR(IF(I452=0,"",IF(E452="Car/Van",  MIN(MAX(='Settings &amp; Rates'!$B$13-SUMIFS($I$8:I451,$E$8:E451,"Car/Van",$A$8:A451,"&gt;="&amp;='Settings &amp; Rates'!$B$3,$A$8:A451,"&lt;="&amp;='Settings &amp; Rates'!$B$4)),I452)*='Settings &amp; Rates'!$B$8 +MAX(I452-MAX(0,='Settings &amp; Rates'!$B$13-SUMIFS($I$8:I451,$E$8:E451,"Car/Van",$A$8:A451,"&gt;="&amp;='Settings &amp; Rates'!$B$3,$A$8:A451,"&lt;="&amp;='Settings &amp; Rates'!$B$4)),0)*='Settings &amp; Rates'!$B$9 +I452*F452*='Settings &amp; Rates'!$B$12,IF(E452="Motorcycle",I452*='Settings &amp; Rates'!$B$10,IF(E452="Bicycle",I452*='Settings &amp; Rates'!$B$11,0)))),"")</f>
        <v/>
      </c>
      <c r="N452" s="6" t="n"/>
    </row>
    <row r="453">
      <c r="A453" s="5" t="n"/>
      <c r="B453" s="6" t="n"/>
      <c r="C453" s="6" t="n"/>
      <c r="D453" s="6" t="n"/>
      <c r="E453" s="6" t="n"/>
      <c r="F453" s="6" t="n"/>
      <c r="G453" s="6" t="n"/>
      <c r="H453" s="6" t="n"/>
      <c r="I453" s="6" t="n"/>
      <c r="J453" s="6">
        <f>IF(E453&lt;&gt;"Car/Van","",SUMIFS($I$8:I453,$E$8:E453,"Car/Van",$A$8:A453,"&gt;="&amp;='Settings &amp; Rates'!$B$3,$A$8:A453,"&lt;="&amp;='Settings &amp; Rates'!$B$4))</f>
        <v/>
      </c>
      <c r="K453" s="6">
        <f>IFERROR(IF(I453=0,"",IF(E453="Car/Van",  (MIN(MAX(='Settings &amp; Rates'!$B$13-SUMIFS($I$8:I452,$E$8:E452,"Car/Van",$A$8:A452,"&gt;="&amp;='Settings &amp; Rates'!$B$3,$A$8:A452,"&lt;="&amp;='Settings &amp; Rates'!$B$4)),I453)*='Settings &amp; Rates'!$B$8  +MAX(I453-MAX(0,='Settings &amp; Rates'!$B$13-SUMIFS($I$8:I452,$E$8:E452,"Car/Van",$A$8:A452,"&gt;="&amp;='Settings &amp; Rates'!$B$3,$A$8:A452,"&lt;="&amp;='Settings &amp; Rates'!$B$4)),0)*='Settings &amp; Rates'!$B$9)/I453,IF(E453="Motorcycle",='Settings &amp; Rates'!$B$10,IF(E453="Bicycle",='Settings &amp; Rates'!$B$11,"")))),"")</f>
        <v/>
      </c>
      <c r="L453" s="6">
        <f>IF(E453="Car/Van",='Settings &amp; Rates'!$B$12*F453,0)</f>
        <v/>
      </c>
      <c r="M453" s="7">
        <f>IFERROR(IF(I453=0,"",IF(E453="Car/Van",  MIN(MAX(='Settings &amp; Rates'!$B$13-SUMIFS($I$8:I452,$E$8:E452,"Car/Van",$A$8:A452,"&gt;="&amp;='Settings &amp; Rates'!$B$3,$A$8:A452,"&lt;="&amp;='Settings &amp; Rates'!$B$4)),I453)*='Settings &amp; Rates'!$B$8 +MAX(I453-MAX(0,='Settings &amp; Rates'!$B$13-SUMIFS($I$8:I452,$E$8:E452,"Car/Van",$A$8:A452,"&gt;="&amp;='Settings &amp; Rates'!$B$3,$A$8:A452,"&lt;="&amp;='Settings &amp; Rates'!$B$4)),0)*='Settings &amp; Rates'!$B$9 +I453*F453*='Settings &amp; Rates'!$B$12,IF(E453="Motorcycle",I453*='Settings &amp; Rates'!$B$10,IF(E453="Bicycle",I453*='Settings &amp; Rates'!$B$11,0)))),"")</f>
        <v/>
      </c>
      <c r="N453" s="6" t="n"/>
    </row>
    <row r="454">
      <c r="A454" s="5" t="n"/>
      <c r="B454" s="6" t="n"/>
      <c r="C454" s="6" t="n"/>
      <c r="D454" s="6" t="n"/>
      <c r="E454" s="6" t="n"/>
      <c r="F454" s="6" t="n"/>
      <c r="G454" s="6" t="n"/>
      <c r="H454" s="6" t="n"/>
      <c r="I454" s="6" t="n"/>
      <c r="J454" s="6">
        <f>IF(E454&lt;&gt;"Car/Van","",SUMIFS($I$8:I454,$E$8:E454,"Car/Van",$A$8:A454,"&gt;="&amp;='Settings &amp; Rates'!$B$3,$A$8:A454,"&lt;="&amp;='Settings &amp; Rates'!$B$4))</f>
        <v/>
      </c>
      <c r="K454" s="6">
        <f>IFERROR(IF(I454=0,"",IF(E454="Car/Van",  (MIN(MAX(='Settings &amp; Rates'!$B$13-SUMIFS($I$8:I453,$E$8:E453,"Car/Van",$A$8:A453,"&gt;="&amp;='Settings &amp; Rates'!$B$3,$A$8:A453,"&lt;="&amp;='Settings &amp; Rates'!$B$4)),I454)*='Settings &amp; Rates'!$B$8  +MAX(I454-MAX(0,='Settings &amp; Rates'!$B$13-SUMIFS($I$8:I453,$E$8:E453,"Car/Van",$A$8:A453,"&gt;="&amp;='Settings &amp; Rates'!$B$3,$A$8:A453,"&lt;="&amp;='Settings &amp; Rates'!$B$4)),0)*='Settings &amp; Rates'!$B$9)/I454,IF(E454="Motorcycle",='Settings &amp; Rates'!$B$10,IF(E454="Bicycle",='Settings &amp; Rates'!$B$11,"")))),"")</f>
        <v/>
      </c>
      <c r="L454" s="6">
        <f>IF(E454="Car/Van",='Settings &amp; Rates'!$B$12*F454,0)</f>
        <v/>
      </c>
      <c r="M454" s="7">
        <f>IFERROR(IF(I454=0,"",IF(E454="Car/Van",  MIN(MAX(='Settings &amp; Rates'!$B$13-SUMIFS($I$8:I453,$E$8:E453,"Car/Van",$A$8:A453,"&gt;="&amp;='Settings &amp; Rates'!$B$3,$A$8:A453,"&lt;="&amp;='Settings &amp; Rates'!$B$4)),I454)*='Settings &amp; Rates'!$B$8 +MAX(I454-MAX(0,='Settings &amp; Rates'!$B$13-SUMIFS($I$8:I453,$E$8:E453,"Car/Van",$A$8:A453,"&gt;="&amp;='Settings &amp; Rates'!$B$3,$A$8:A453,"&lt;="&amp;='Settings &amp; Rates'!$B$4)),0)*='Settings &amp; Rates'!$B$9 +I454*F454*='Settings &amp; Rates'!$B$12,IF(E454="Motorcycle",I454*='Settings &amp; Rates'!$B$10,IF(E454="Bicycle",I454*='Settings &amp; Rates'!$B$11,0)))),"")</f>
        <v/>
      </c>
      <c r="N454" s="6" t="n"/>
    </row>
    <row r="455">
      <c r="A455" s="5" t="n"/>
      <c r="B455" s="6" t="n"/>
      <c r="C455" s="6" t="n"/>
      <c r="D455" s="6" t="n"/>
      <c r="E455" s="6" t="n"/>
      <c r="F455" s="6" t="n"/>
      <c r="G455" s="6" t="n"/>
      <c r="H455" s="6" t="n"/>
      <c r="I455" s="6" t="n"/>
      <c r="J455" s="6">
        <f>IF(E455&lt;&gt;"Car/Van","",SUMIFS($I$8:I455,$E$8:E455,"Car/Van",$A$8:A455,"&gt;="&amp;='Settings &amp; Rates'!$B$3,$A$8:A455,"&lt;="&amp;='Settings &amp; Rates'!$B$4))</f>
        <v/>
      </c>
      <c r="K455" s="6">
        <f>IFERROR(IF(I455=0,"",IF(E455="Car/Van",  (MIN(MAX(='Settings &amp; Rates'!$B$13-SUMIFS($I$8:I454,$E$8:E454,"Car/Van",$A$8:A454,"&gt;="&amp;='Settings &amp; Rates'!$B$3,$A$8:A454,"&lt;="&amp;='Settings &amp; Rates'!$B$4)),I455)*='Settings &amp; Rates'!$B$8  +MAX(I455-MAX(0,='Settings &amp; Rates'!$B$13-SUMIFS($I$8:I454,$E$8:E454,"Car/Van",$A$8:A454,"&gt;="&amp;='Settings &amp; Rates'!$B$3,$A$8:A454,"&lt;="&amp;='Settings &amp; Rates'!$B$4)),0)*='Settings &amp; Rates'!$B$9)/I455,IF(E455="Motorcycle",='Settings &amp; Rates'!$B$10,IF(E455="Bicycle",='Settings &amp; Rates'!$B$11,"")))),"")</f>
        <v/>
      </c>
      <c r="L455" s="6">
        <f>IF(E455="Car/Van",='Settings &amp; Rates'!$B$12*F455,0)</f>
        <v/>
      </c>
      <c r="M455" s="7">
        <f>IFERROR(IF(I455=0,"",IF(E455="Car/Van",  MIN(MAX(='Settings &amp; Rates'!$B$13-SUMIFS($I$8:I454,$E$8:E454,"Car/Van",$A$8:A454,"&gt;="&amp;='Settings &amp; Rates'!$B$3,$A$8:A454,"&lt;="&amp;='Settings &amp; Rates'!$B$4)),I455)*='Settings &amp; Rates'!$B$8 +MAX(I455-MAX(0,='Settings &amp; Rates'!$B$13-SUMIFS($I$8:I454,$E$8:E454,"Car/Van",$A$8:A454,"&gt;="&amp;='Settings &amp; Rates'!$B$3,$A$8:A454,"&lt;="&amp;='Settings &amp; Rates'!$B$4)),0)*='Settings &amp; Rates'!$B$9 +I455*F455*='Settings &amp; Rates'!$B$12,IF(E455="Motorcycle",I455*='Settings &amp; Rates'!$B$10,IF(E455="Bicycle",I455*='Settings &amp; Rates'!$B$11,0)))),"")</f>
        <v/>
      </c>
      <c r="N455" s="6" t="n"/>
    </row>
    <row r="456">
      <c r="A456" s="5" t="n"/>
      <c r="B456" s="6" t="n"/>
      <c r="C456" s="6" t="n"/>
      <c r="D456" s="6" t="n"/>
      <c r="E456" s="6" t="n"/>
      <c r="F456" s="6" t="n"/>
      <c r="G456" s="6" t="n"/>
      <c r="H456" s="6" t="n"/>
      <c r="I456" s="6" t="n"/>
      <c r="J456" s="6">
        <f>IF(E456&lt;&gt;"Car/Van","",SUMIFS($I$8:I456,$E$8:E456,"Car/Van",$A$8:A456,"&gt;="&amp;='Settings &amp; Rates'!$B$3,$A$8:A456,"&lt;="&amp;='Settings &amp; Rates'!$B$4))</f>
        <v/>
      </c>
      <c r="K456" s="6">
        <f>IFERROR(IF(I456=0,"",IF(E456="Car/Van",  (MIN(MAX(='Settings &amp; Rates'!$B$13-SUMIFS($I$8:I455,$E$8:E455,"Car/Van",$A$8:A455,"&gt;="&amp;='Settings &amp; Rates'!$B$3,$A$8:A455,"&lt;="&amp;='Settings &amp; Rates'!$B$4)),I456)*='Settings &amp; Rates'!$B$8  +MAX(I456-MAX(0,='Settings &amp; Rates'!$B$13-SUMIFS($I$8:I455,$E$8:E455,"Car/Van",$A$8:A455,"&gt;="&amp;='Settings &amp; Rates'!$B$3,$A$8:A455,"&lt;="&amp;='Settings &amp; Rates'!$B$4)),0)*='Settings &amp; Rates'!$B$9)/I456,IF(E456="Motorcycle",='Settings &amp; Rates'!$B$10,IF(E456="Bicycle",='Settings &amp; Rates'!$B$11,"")))),"")</f>
        <v/>
      </c>
      <c r="L456" s="6">
        <f>IF(E456="Car/Van",='Settings &amp; Rates'!$B$12*F456,0)</f>
        <v/>
      </c>
      <c r="M456" s="7">
        <f>IFERROR(IF(I456=0,"",IF(E456="Car/Van",  MIN(MAX(='Settings &amp; Rates'!$B$13-SUMIFS($I$8:I455,$E$8:E455,"Car/Van",$A$8:A455,"&gt;="&amp;='Settings &amp; Rates'!$B$3,$A$8:A455,"&lt;="&amp;='Settings &amp; Rates'!$B$4)),I456)*='Settings &amp; Rates'!$B$8 +MAX(I456-MAX(0,='Settings &amp; Rates'!$B$13-SUMIFS($I$8:I455,$E$8:E455,"Car/Van",$A$8:A455,"&gt;="&amp;='Settings &amp; Rates'!$B$3,$A$8:A455,"&lt;="&amp;='Settings &amp; Rates'!$B$4)),0)*='Settings &amp; Rates'!$B$9 +I456*F456*='Settings &amp; Rates'!$B$12,IF(E456="Motorcycle",I456*='Settings &amp; Rates'!$B$10,IF(E456="Bicycle",I456*='Settings &amp; Rates'!$B$11,0)))),"")</f>
        <v/>
      </c>
      <c r="N456" s="6" t="n"/>
    </row>
    <row r="457">
      <c r="A457" s="5" t="n"/>
      <c r="B457" s="6" t="n"/>
      <c r="C457" s="6" t="n"/>
      <c r="D457" s="6" t="n"/>
      <c r="E457" s="6" t="n"/>
      <c r="F457" s="6" t="n"/>
      <c r="G457" s="6" t="n"/>
      <c r="H457" s="6" t="n"/>
      <c r="I457" s="6" t="n"/>
      <c r="J457" s="6">
        <f>IF(E457&lt;&gt;"Car/Van","",SUMIFS($I$8:I457,$E$8:E457,"Car/Van",$A$8:A457,"&gt;="&amp;='Settings &amp; Rates'!$B$3,$A$8:A457,"&lt;="&amp;='Settings &amp; Rates'!$B$4))</f>
        <v/>
      </c>
      <c r="K457" s="6">
        <f>IFERROR(IF(I457=0,"",IF(E457="Car/Van",  (MIN(MAX(='Settings &amp; Rates'!$B$13-SUMIFS($I$8:I456,$E$8:E456,"Car/Van",$A$8:A456,"&gt;="&amp;='Settings &amp; Rates'!$B$3,$A$8:A456,"&lt;="&amp;='Settings &amp; Rates'!$B$4)),I457)*='Settings &amp; Rates'!$B$8  +MAX(I457-MAX(0,='Settings &amp; Rates'!$B$13-SUMIFS($I$8:I456,$E$8:E456,"Car/Van",$A$8:A456,"&gt;="&amp;='Settings &amp; Rates'!$B$3,$A$8:A456,"&lt;="&amp;='Settings &amp; Rates'!$B$4)),0)*='Settings &amp; Rates'!$B$9)/I457,IF(E457="Motorcycle",='Settings &amp; Rates'!$B$10,IF(E457="Bicycle",='Settings &amp; Rates'!$B$11,"")))),"")</f>
        <v/>
      </c>
      <c r="L457" s="6">
        <f>IF(E457="Car/Van",='Settings &amp; Rates'!$B$12*F457,0)</f>
        <v/>
      </c>
      <c r="M457" s="7">
        <f>IFERROR(IF(I457=0,"",IF(E457="Car/Van",  MIN(MAX(='Settings &amp; Rates'!$B$13-SUMIFS($I$8:I456,$E$8:E456,"Car/Van",$A$8:A456,"&gt;="&amp;='Settings &amp; Rates'!$B$3,$A$8:A456,"&lt;="&amp;='Settings &amp; Rates'!$B$4)),I457)*='Settings &amp; Rates'!$B$8 +MAX(I457-MAX(0,='Settings &amp; Rates'!$B$13-SUMIFS($I$8:I456,$E$8:E456,"Car/Van",$A$8:A456,"&gt;="&amp;='Settings &amp; Rates'!$B$3,$A$8:A456,"&lt;="&amp;='Settings &amp; Rates'!$B$4)),0)*='Settings &amp; Rates'!$B$9 +I457*F457*='Settings &amp; Rates'!$B$12,IF(E457="Motorcycle",I457*='Settings &amp; Rates'!$B$10,IF(E457="Bicycle",I457*='Settings &amp; Rates'!$B$11,0)))),"")</f>
        <v/>
      </c>
      <c r="N457" s="6" t="n"/>
    </row>
    <row r="458">
      <c r="A458" s="5" t="n"/>
      <c r="B458" s="6" t="n"/>
      <c r="C458" s="6" t="n"/>
      <c r="D458" s="6" t="n"/>
      <c r="E458" s="6" t="n"/>
      <c r="F458" s="6" t="n"/>
      <c r="G458" s="6" t="n"/>
      <c r="H458" s="6" t="n"/>
      <c r="I458" s="6" t="n"/>
      <c r="J458" s="6">
        <f>IF(E458&lt;&gt;"Car/Van","",SUMIFS($I$8:I458,$E$8:E458,"Car/Van",$A$8:A458,"&gt;="&amp;='Settings &amp; Rates'!$B$3,$A$8:A458,"&lt;="&amp;='Settings &amp; Rates'!$B$4))</f>
        <v/>
      </c>
      <c r="K458" s="6">
        <f>IFERROR(IF(I458=0,"",IF(E458="Car/Van",  (MIN(MAX(='Settings &amp; Rates'!$B$13-SUMIFS($I$8:I457,$E$8:E457,"Car/Van",$A$8:A457,"&gt;="&amp;='Settings &amp; Rates'!$B$3,$A$8:A457,"&lt;="&amp;='Settings &amp; Rates'!$B$4)),I458)*='Settings &amp; Rates'!$B$8  +MAX(I458-MAX(0,='Settings &amp; Rates'!$B$13-SUMIFS($I$8:I457,$E$8:E457,"Car/Van",$A$8:A457,"&gt;="&amp;='Settings &amp; Rates'!$B$3,$A$8:A457,"&lt;="&amp;='Settings &amp; Rates'!$B$4)),0)*='Settings &amp; Rates'!$B$9)/I458,IF(E458="Motorcycle",='Settings &amp; Rates'!$B$10,IF(E458="Bicycle",='Settings &amp; Rates'!$B$11,"")))),"")</f>
        <v/>
      </c>
      <c r="L458" s="6">
        <f>IF(E458="Car/Van",='Settings &amp; Rates'!$B$12*F458,0)</f>
        <v/>
      </c>
      <c r="M458" s="7">
        <f>IFERROR(IF(I458=0,"",IF(E458="Car/Van",  MIN(MAX(='Settings &amp; Rates'!$B$13-SUMIFS($I$8:I457,$E$8:E457,"Car/Van",$A$8:A457,"&gt;="&amp;='Settings &amp; Rates'!$B$3,$A$8:A457,"&lt;="&amp;='Settings &amp; Rates'!$B$4)),I458)*='Settings &amp; Rates'!$B$8 +MAX(I458-MAX(0,='Settings &amp; Rates'!$B$13-SUMIFS($I$8:I457,$E$8:E457,"Car/Van",$A$8:A457,"&gt;="&amp;='Settings &amp; Rates'!$B$3,$A$8:A457,"&lt;="&amp;='Settings &amp; Rates'!$B$4)),0)*='Settings &amp; Rates'!$B$9 +I458*F458*='Settings &amp; Rates'!$B$12,IF(E458="Motorcycle",I458*='Settings &amp; Rates'!$B$10,IF(E458="Bicycle",I458*='Settings &amp; Rates'!$B$11,0)))),"")</f>
        <v/>
      </c>
      <c r="N458" s="6" t="n"/>
    </row>
    <row r="459">
      <c r="A459" s="5" t="n"/>
      <c r="B459" s="6" t="n"/>
      <c r="C459" s="6" t="n"/>
      <c r="D459" s="6" t="n"/>
      <c r="E459" s="6" t="n"/>
      <c r="F459" s="6" t="n"/>
      <c r="G459" s="6" t="n"/>
      <c r="H459" s="6" t="n"/>
      <c r="I459" s="6" t="n"/>
      <c r="J459" s="6">
        <f>IF(E459&lt;&gt;"Car/Van","",SUMIFS($I$8:I459,$E$8:E459,"Car/Van",$A$8:A459,"&gt;="&amp;='Settings &amp; Rates'!$B$3,$A$8:A459,"&lt;="&amp;='Settings &amp; Rates'!$B$4))</f>
        <v/>
      </c>
      <c r="K459" s="6">
        <f>IFERROR(IF(I459=0,"",IF(E459="Car/Van",  (MIN(MAX(='Settings &amp; Rates'!$B$13-SUMIFS($I$8:I458,$E$8:E458,"Car/Van",$A$8:A458,"&gt;="&amp;='Settings &amp; Rates'!$B$3,$A$8:A458,"&lt;="&amp;='Settings &amp; Rates'!$B$4)),I459)*='Settings &amp; Rates'!$B$8  +MAX(I459-MAX(0,='Settings &amp; Rates'!$B$13-SUMIFS($I$8:I458,$E$8:E458,"Car/Van",$A$8:A458,"&gt;="&amp;='Settings &amp; Rates'!$B$3,$A$8:A458,"&lt;="&amp;='Settings &amp; Rates'!$B$4)),0)*='Settings &amp; Rates'!$B$9)/I459,IF(E459="Motorcycle",='Settings &amp; Rates'!$B$10,IF(E459="Bicycle",='Settings &amp; Rates'!$B$11,"")))),"")</f>
        <v/>
      </c>
      <c r="L459" s="6">
        <f>IF(E459="Car/Van",='Settings &amp; Rates'!$B$12*F459,0)</f>
        <v/>
      </c>
      <c r="M459" s="7">
        <f>IFERROR(IF(I459=0,"",IF(E459="Car/Van",  MIN(MAX(='Settings &amp; Rates'!$B$13-SUMIFS($I$8:I458,$E$8:E458,"Car/Van",$A$8:A458,"&gt;="&amp;='Settings &amp; Rates'!$B$3,$A$8:A458,"&lt;="&amp;='Settings &amp; Rates'!$B$4)),I459)*='Settings &amp; Rates'!$B$8 +MAX(I459-MAX(0,='Settings &amp; Rates'!$B$13-SUMIFS($I$8:I458,$E$8:E458,"Car/Van",$A$8:A458,"&gt;="&amp;='Settings &amp; Rates'!$B$3,$A$8:A458,"&lt;="&amp;='Settings &amp; Rates'!$B$4)),0)*='Settings &amp; Rates'!$B$9 +I459*F459*='Settings &amp; Rates'!$B$12,IF(E459="Motorcycle",I459*='Settings &amp; Rates'!$B$10,IF(E459="Bicycle",I459*='Settings &amp; Rates'!$B$11,0)))),"")</f>
        <v/>
      </c>
      <c r="N459" s="6" t="n"/>
    </row>
    <row r="460">
      <c r="A460" s="5" t="n"/>
      <c r="B460" s="6" t="n"/>
      <c r="C460" s="6" t="n"/>
      <c r="D460" s="6" t="n"/>
      <c r="E460" s="6" t="n"/>
      <c r="F460" s="6" t="n"/>
      <c r="G460" s="6" t="n"/>
      <c r="H460" s="6" t="n"/>
      <c r="I460" s="6" t="n"/>
      <c r="J460" s="6">
        <f>IF(E460&lt;&gt;"Car/Van","",SUMIFS($I$8:I460,$E$8:E460,"Car/Van",$A$8:A460,"&gt;="&amp;='Settings &amp; Rates'!$B$3,$A$8:A460,"&lt;="&amp;='Settings &amp; Rates'!$B$4))</f>
        <v/>
      </c>
      <c r="K460" s="6">
        <f>IFERROR(IF(I460=0,"",IF(E460="Car/Van",  (MIN(MAX(='Settings &amp; Rates'!$B$13-SUMIFS($I$8:I459,$E$8:E459,"Car/Van",$A$8:A459,"&gt;="&amp;='Settings &amp; Rates'!$B$3,$A$8:A459,"&lt;="&amp;='Settings &amp; Rates'!$B$4)),I460)*='Settings &amp; Rates'!$B$8  +MAX(I460-MAX(0,='Settings &amp; Rates'!$B$13-SUMIFS($I$8:I459,$E$8:E459,"Car/Van",$A$8:A459,"&gt;="&amp;='Settings &amp; Rates'!$B$3,$A$8:A459,"&lt;="&amp;='Settings &amp; Rates'!$B$4)),0)*='Settings &amp; Rates'!$B$9)/I460,IF(E460="Motorcycle",='Settings &amp; Rates'!$B$10,IF(E460="Bicycle",='Settings &amp; Rates'!$B$11,"")))),"")</f>
        <v/>
      </c>
      <c r="L460" s="6">
        <f>IF(E460="Car/Van",='Settings &amp; Rates'!$B$12*F460,0)</f>
        <v/>
      </c>
      <c r="M460" s="7">
        <f>IFERROR(IF(I460=0,"",IF(E460="Car/Van",  MIN(MAX(='Settings &amp; Rates'!$B$13-SUMIFS($I$8:I459,$E$8:E459,"Car/Van",$A$8:A459,"&gt;="&amp;='Settings &amp; Rates'!$B$3,$A$8:A459,"&lt;="&amp;='Settings &amp; Rates'!$B$4)),I460)*='Settings &amp; Rates'!$B$8 +MAX(I460-MAX(0,='Settings &amp; Rates'!$B$13-SUMIFS($I$8:I459,$E$8:E459,"Car/Van",$A$8:A459,"&gt;="&amp;='Settings &amp; Rates'!$B$3,$A$8:A459,"&lt;="&amp;='Settings &amp; Rates'!$B$4)),0)*='Settings &amp; Rates'!$B$9 +I460*F460*='Settings &amp; Rates'!$B$12,IF(E460="Motorcycle",I460*='Settings &amp; Rates'!$B$10,IF(E460="Bicycle",I460*='Settings &amp; Rates'!$B$11,0)))),"")</f>
        <v/>
      </c>
      <c r="N460" s="6" t="n"/>
    </row>
    <row r="461">
      <c r="A461" s="5" t="n"/>
      <c r="B461" s="6" t="n"/>
      <c r="C461" s="6" t="n"/>
      <c r="D461" s="6" t="n"/>
      <c r="E461" s="6" t="n"/>
      <c r="F461" s="6" t="n"/>
      <c r="G461" s="6" t="n"/>
      <c r="H461" s="6" t="n"/>
      <c r="I461" s="6" t="n"/>
      <c r="J461" s="6">
        <f>IF(E461&lt;&gt;"Car/Van","",SUMIFS($I$8:I461,$E$8:E461,"Car/Van",$A$8:A461,"&gt;="&amp;='Settings &amp; Rates'!$B$3,$A$8:A461,"&lt;="&amp;='Settings &amp; Rates'!$B$4))</f>
        <v/>
      </c>
      <c r="K461" s="6">
        <f>IFERROR(IF(I461=0,"",IF(E461="Car/Van",  (MIN(MAX(='Settings &amp; Rates'!$B$13-SUMIFS($I$8:I460,$E$8:E460,"Car/Van",$A$8:A460,"&gt;="&amp;='Settings &amp; Rates'!$B$3,$A$8:A460,"&lt;="&amp;='Settings &amp; Rates'!$B$4)),I461)*='Settings &amp; Rates'!$B$8  +MAX(I461-MAX(0,='Settings &amp; Rates'!$B$13-SUMIFS($I$8:I460,$E$8:E460,"Car/Van",$A$8:A460,"&gt;="&amp;='Settings &amp; Rates'!$B$3,$A$8:A460,"&lt;="&amp;='Settings &amp; Rates'!$B$4)),0)*='Settings &amp; Rates'!$B$9)/I461,IF(E461="Motorcycle",='Settings &amp; Rates'!$B$10,IF(E461="Bicycle",='Settings &amp; Rates'!$B$11,"")))),"")</f>
        <v/>
      </c>
      <c r="L461" s="6">
        <f>IF(E461="Car/Van",='Settings &amp; Rates'!$B$12*F461,0)</f>
        <v/>
      </c>
      <c r="M461" s="7">
        <f>IFERROR(IF(I461=0,"",IF(E461="Car/Van",  MIN(MAX(='Settings &amp; Rates'!$B$13-SUMIFS($I$8:I460,$E$8:E460,"Car/Van",$A$8:A460,"&gt;="&amp;='Settings &amp; Rates'!$B$3,$A$8:A460,"&lt;="&amp;='Settings &amp; Rates'!$B$4)),I461)*='Settings &amp; Rates'!$B$8 +MAX(I461-MAX(0,='Settings &amp; Rates'!$B$13-SUMIFS($I$8:I460,$E$8:E460,"Car/Van",$A$8:A460,"&gt;="&amp;='Settings &amp; Rates'!$B$3,$A$8:A460,"&lt;="&amp;='Settings &amp; Rates'!$B$4)),0)*='Settings &amp; Rates'!$B$9 +I461*F461*='Settings &amp; Rates'!$B$12,IF(E461="Motorcycle",I461*='Settings &amp; Rates'!$B$10,IF(E461="Bicycle",I461*='Settings &amp; Rates'!$B$11,0)))),"")</f>
        <v/>
      </c>
      <c r="N461" s="6" t="n"/>
    </row>
    <row r="462">
      <c r="A462" s="5" t="n"/>
      <c r="B462" s="6" t="n"/>
      <c r="C462" s="6" t="n"/>
      <c r="D462" s="6" t="n"/>
      <c r="E462" s="6" t="n"/>
      <c r="F462" s="6" t="n"/>
      <c r="G462" s="6" t="n"/>
      <c r="H462" s="6" t="n"/>
      <c r="I462" s="6" t="n"/>
      <c r="J462" s="6">
        <f>IF(E462&lt;&gt;"Car/Van","",SUMIFS($I$8:I462,$E$8:E462,"Car/Van",$A$8:A462,"&gt;="&amp;='Settings &amp; Rates'!$B$3,$A$8:A462,"&lt;="&amp;='Settings &amp; Rates'!$B$4))</f>
        <v/>
      </c>
      <c r="K462" s="6">
        <f>IFERROR(IF(I462=0,"",IF(E462="Car/Van",  (MIN(MAX(='Settings &amp; Rates'!$B$13-SUMIFS($I$8:I461,$E$8:E461,"Car/Van",$A$8:A461,"&gt;="&amp;='Settings &amp; Rates'!$B$3,$A$8:A461,"&lt;="&amp;='Settings &amp; Rates'!$B$4)),I462)*='Settings &amp; Rates'!$B$8  +MAX(I462-MAX(0,='Settings &amp; Rates'!$B$13-SUMIFS($I$8:I461,$E$8:E461,"Car/Van",$A$8:A461,"&gt;="&amp;='Settings &amp; Rates'!$B$3,$A$8:A461,"&lt;="&amp;='Settings &amp; Rates'!$B$4)),0)*='Settings &amp; Rates'!$B$9)/I462,IF(E462="Motorcycle",='Settings &amp; Rates'!$B$10,IF(E462="Bicycle",='Settings &amp; Rates'!$B$11,"")))),"")</f>
        <v/>
      </c>
      <c r="L462" s="6">
        <f>IF(E462="Car/Van",='Settings &amp; Rates'!$B$12*F462,0)</f>
        <v/>
      </c>
      <c r="M462" s="7">
        <f>IFERROR(IF(I462=0,"",IF(E462="Car/Van",  MIN(MAX(='Settings &amp; Rates'!$B$13-SUMIFS($I$8:I461,$E$8:E461,"Car/Van",$A$8:A461,"&gt;="&amp;='Settings &amp; Rates'!$B$3,$A$8:A461,"&lt;="&amp;='Settings &amp; Rates'!$B$4)),I462)*='Settings &amp; Rates'!$B$8 +MAX(I462-MAX(0,='Settings &amp; Rates'!$B$13-SUMIFS($I$8:I461,$E$8:E461,"Car/Van",$A$8:A461,"&gt;="&amp;='Settings &amp; Rates'!$B$3,$A$8:A461,"&lt;="&amp;='Settings &amp; Rates'!$B$4)),0)*='Settings &amp; Rates'!$B$9 +I462*F462*='Settings &amp; Rates'!$B$12,IF(E462="Motorcycle",I462*='Settings &amp; Rates'!$B$10,IF(E462="Bicycle",I462*='Settings &amp; Rates'!$B$11,0)))),"")</f>
        <v/>
      </c>
      <c r="N462" s="6" t="n"/>
    </row>
    <row r="463">
      <c r="A463" s="5" t="n"/>
      <c r="B463" s="6" t="n"/>
      <c r="C463" s="6" t="n"/>
      <c r="D463" s="6" t="n"/>
      <c r="E463" s="6" t="n"/>
      <c r="F463" s="6" t="n"/>
      <c r="G463" s="6" t="n"/>
      <c r="H463" s="6" t="n"/>
      <c r="I463" s="6" t="n"/>
      <c r="J463" s="6">
        <f>IF(E463&lt;&gt;"Car/Van","",SUMIFS($I$8:I463,$E$8:E463,"Car/Van",$A$8:A463,"&gt;="&amp;='Settings &amp; Rates'!$B$3,$A$8:A463,"&lt;="&amp;='Settings &amp; Rates'!$B$4))</f>
        <v/>
      </c>
      <c r="K463" s="6">
        <f>IFERROR(IF(I463=0,"",IF(E463="Car/Van",  (MIN(MAX(='Settings &amp; Rates'!$B$13-SUMIFS($I$8:I462,$E$8:E462,"Car/Van",$A$8:A462,"&gt;="&amp;='Settings &amp; Rates'!$B$3,$A$8:A462,"&lt;="&amp;='Settings &amp; Rates'!$B$4)),I463)*='Settings &amp; Rates'!$B$8  +MAX(I463-MAX(0,='Settings &amp; Rates'!$B$13-SUMIFS($I$8:I462,$E$8:E462,"Car/Van",$A$8:A462,"&gt;="&amp;='Settings &amp; Rates'!$B$3,$A$8:A462,"&lt;="&amp;='Settings &amp; Rates'!$B$4)),0)*='Settings &amp; Rates'!$B$9)/I463,IF(E463="Motorcycle",='Settings &amp; Rates'!$B$10,IF(E463="Bicycle",='Settings &amp; Rates'!$B$11,"")))),"")</f>
        <v/>
      </c>
      <c r="L463" s="6">
        <f>IF(E463="Car/Van",='Settings &amp; Rates'!$B$12*F463,0)</f>
        <v/>
      </c>
      <c r="M463" s="7">
        <f>IFERROR(IF(I463=0,"",IF(E463="Car/Van",  MIN(MAX(='Settings &amp; Rates'!$B$13-SUMIFS($I$8:I462,$E$8:E462,"Car/Van",$A$8:A462,"&gt;="&amp;='Settings &amp; Rates'!$B$3,$A$8:A462,"&lt;="&amp;='Settings &amp; Rates'!$B$4)),I463)*='Settings &amp; Rates'!$B$8 +MAX(I463-MAX(0,='Settings &amp; Rates'!$B$13-SUMIFS($I$8:I462,$E$8:E462,"Car/Van",$A$8:A462,"&gt;="&amp;='Settings &amp; Rates'!$B$3,$A$8:A462,"&lt;="&amp;='Settings &amp; Rates'!$B$4)),0)*='Settings &amp; Rates'!$B$9 +I463*F463*='Settings &amp; Rates'!$B$12,IF(E463="Motorcycle",I463*='Settings &amp; Rates'!$B$10,IF(E463="Bicycle",I463*='Settings &amp; Rates'!$B$11,0)))),"")</f>
        <v/>
      </c>
      <c r="N463" s="6" t="n"/>
    </row>
    <row r="464">
      <c r="A464" s="5" t="n"/>
      <c r="B464" s="6" t="n"/>
      <c r="C464" s="6" t="n"/>
      <c r="D464" s="6" t="n"/>
      <c r="E464" s="6" t="n"/>
      <c r="F464" s="6" t="n"/>
      <c r="G464" s="6" t="n"/>
      <c r="H464" s="6" t="n"/>
      <c r="I464" s="6" t="n"/>
      <c r="J464" s="6">
        <f>IF(E464&lt;&gt;"Car/Van","",SUMIFS($I$8:I464,$E$8:E464,"Car/Van",$A$8:A464,"&gt;="&amp;='Settings &amp; Rates'!$B$3,$A$8:A464,"&lt;="&amp;='Settings &amp; Rates'!$B$4))</f>
        <v/>
      </c>
      <c r="K464" s="6">
        <f>IFERROR(IF(I464=0,"",IF(E464="Car/Van",  (MIN(MAX(='Settings &amp; Rates'!$B$13-SUMIFS($I$8:I463,$E$8:E463,"Car/Van",$A$8:A463,"&gt;="&amp;='Settings &amp; Rates'!$B$3,$A$8:A463,"&lt;="&amp;='Settings &amp; Rates'!$B$4)),I464)*='Settings &amp; Rates'!$B$8  +MAX(I464-MAX(0,='Settings &amp; Rates'!$B$13-SUMIFS($I$8:I463,$E$8:E463,"Car/Van",$A$8:A463,"&gt;="&amp;='Settings &amp; Rates'!$B$3,$A$8:A463,"&lt;="&amp;='Settings &amp; Rates'!$B$4)),0)*='Settings &amp; Rates'!$B$9)/I464,IF(E464="Motorcycle",='Settings &amp; Rates'!$B$10,IF(E464="Bicycle",='Settings &amp; Rates'!$B$11,"")))),"")</f>
        <v/>
      </c>
      <c r="L464" s="6">
        <f>IF(E464="Car/Van",='Settings &amp; Rates'!$B$12*F464,0)</f>
        <v/>
      </c>
      <c r="M464" s="7">
        <f>IFERROR(IF(I464=0,"",IF(E464="Car/Van",  MIN(MAX(='Settings &amp; Rates'!$B$13-SUMIFS($I$8:I463,$E$8:E463,"Car/Van",$A$8:A463,"&gt;="&amp;='Settings &amp; Rates'!$B$3,$A$8:A463,"&lt;="&amp;='Settings &amp; Rates'!$B$4)),I464)*='Settings &amp; Rates'!$B$8 +MAX(I464-MAX(0,='Settings &amp; Rates'!$B$13-SUMIFS($I$8:I463,$E$8:E463,"Car/Van",$A$8:A463,"&gt;="&amp;='Settings &amp; Rates'!$B$3,$A$8:A463,"&lt;="&amp;='Settings &amp; Rates'!$B$4)),0)*='Settings &amp; Rates'!$B$9 +I464*F464*='Settings &amp; Rates'!$B$12,IF(E464="Motorcycle",I464*='Settings &amp; Rates'!$B$10,IF(E464="Bicycle",I464*='Settings &amp; Rates'!$B$11,0)))),"")</f>
        <v/>
      </c>
      <c r="N464" s="6" t="n"/>
    </row>
    <row r="465">
      <c r="A465" s="5" t="n"/>
      <c r="B465" s="6" t="n"/>
      <c r="C465" s="6" t="n"/>
      <c r="D465" s="6" t="n"/>
      <c r="E465" s="6" t="n"/>
      <c r="F465" s="6" t="n"/>
      <c r="G465" s="6" t="n"/>
      <c r="H465" s="6" t="n"/>
      <c r="I465" s="6" t="n"/>
      <c r="J465" s="6">
        <f>IF(E465&lt;&gt;"Car/Van","",SUMIFS($I$8:I465,$E$8:E465,"Car/Van",$A$8:A465,"&gt;="&amp;='Settings &amp; Rates'!$B$3,$A$8:A465,"&lt;="&amp;='Settings &amp; Rates'!$B$4))</f>
        <v/>
      </c>
      <c r="K465" s="6">
        <f>IFERROR(IF(I465=0,"",IF(E465="Car/Van",  (MIN(MAX(='Settings &amp; Rates'!$B$13-SUMIFS($I$8:I464,$E$8:E464,"Car/Van",$A$8:A464,"&gt;="&amp;='Settings &amp; Rates'!$B$3,$A$8:A464,"&lt;="&amp;='Settings &amp; Rates'!$B$4)),I465)*='Settings &amp; Rates'!$B$8  +MAX(I465-MAX(0,='Settings &amp; Rates'!$B$13-SUMIFS($I$8:I464,$E$8:E464,"Car/Van",$A$8:A464,"&gt;="&amp;='Settings &amp; Rates'!$B$3,$A$8:A464,"&lt;="&amp;='Settings &amp; Rates'!$B$4)),0)*='Settings &amp; Rates'!$B$9)/I465,IF(E465="Motorcycle",='Settings &amp; Rates'!$B$10,IF(E465="Bicycle",='Settings &amp; Rates'!$B$11,"")))),"")</f>
        <v/>
      </c>
      <c r="L465" s="6">
        <f>IF(E465="Car/Van",='Settings &amp; Rates'!$B$12*F465,0)</f>
        <v/>
      </c>
      <c r="M465" s="7">
        <f>IFERROR(IF(I465=0,"",IF(E465="Car/Van",  MIN(MAX(='Settings &amp; Rates'!$B$13-SUMIFS($I$8:I464,$E$8:E464,"Car/Van",$A$8:A464,"&gt;="&amp;='Settings &amp; Rates'!$B$3,$A$8:A464,"&lt;="&amp;='Settings &amp; Rates'!$B$4)),I465)*='Settings &amp; Rates'!$B$8 +MAX(I465-MAX(0,='Settings &amp; Rates'!$B$13-SUMIFS($I$8:I464,$E$8:E464,"Car/Van",$A$8:A464,"&gt;="&amp;='Settings &amp; Rates'!$B$3,$A$8:A464,"&lt;="&amp;='Settings &amp; Rates'!$B$4)),0)*='Settings &amp; Rates'!$B$9 +I465*F465*='Settings &amp; Rates'!$B$12,IF(E465="Motorcycle",I465*='Settings &amp; Rates'!$B$10,IF(E465="Bicycle",I465*='Settings &amp; Rates'!$B$11,0)))),"")</f>
        <v/>
      </c>
      <c r="N465" s="6" t="n"/>
    </row>
    <row r="466">
      <c r="A466" s="5" t="n"/>
      <c r="B466" s="6" t="n"/>
      <c r="C466" s="6" t="n"/>
      <c r="D466" s="6" t="n"/>
      <c r="E466" s="6" t="n"/>
      <c r="F466" s="6" t="n"/>
      <c r="G466" s="6" t="n"/>
      <c r="H466" s="6" t="n"/>
      <c r="I466" s="6" t="n"/>
      <c r="J466" s="6">
        <f>IF(E466&lt;&gt;"Car/Van","",SUMIFS($I$8:I466,$E$8:E466,"Car/Van",$A$8:A466,"&gt;="&amp;='Settings &amp; Rates'!$B$3,$A$8:A466,"&lt;="&amp;='Settings &amp; Rates'!$B$4))</f>
        <v/>
      </c>
      <c r="K466" s="6">
        <f>IFERROR(IF(I466=0,"",IF(E466="Car/Van",  (MIN(MAX(='Settings &amp; Rates'!$B$13-SUMIFS($I$8:I465,$E$8:E465,"Car/Van",$A$8:A465,"&gt;="&amp;='Settings &amp; Rates'!$B$3,$A$8:A465,"&lt;="&amp;='Settings &amp; Rates'!$B$4)),I466)*='Settings &amp; Rates'!$B$8  +MAX(I466-MAX(0,='Settings &amp; Rates'!$B$13-SUMIFS($I$8:I465,$E$8:E465,"Car/Van",$A$8:A465,"&gt;="&amp;='Settings &amp; Rates'!$B$3,$A$8:A465,"&lt;="&amp;='Settings &amp; Rates'!$B$4)),0)*='Settings &amp; Rates'!$B$9)/I466,IF(E466="Motorcycle",='Settings &amp; Rates'!$B$10,IF(E466="Bicycle",='Settings &amp; Rates'!$B$11,"")))),"")</f>
        <v/>
      </c>
      <c r="L466" s="6">
        <f>IF(E466="Car/Van",='Settings &amp; Rates'!$B$12*F466,0)</f>
        <v/>
      </c>
      <c r="M466" s="7">
        <f>IFERROR(IF(I466=0,"",IF(E466="Car/Van",  MIN(MAX(='Settings &amp; Rates'!$B$13-SUMIFS($I$8:I465,$E$8:E465,"Car/Van",$A$8:A465,"&gt;="&amp;='Settings &amp; Rates'!$B$3,$A$8:A465,"&lt;="&amp;='Settings &amp; Rates'!$B$4)),I466)*='Settings &amp; Rates'!$B$8 +MAX(I466-MAX(0,='Settings &amp; Rates'!$B$13-SUMIFS($I$8:I465,$E$8:E465,"Car/Van",$A$8:A465,"&gt;="&amp;='Settings &amp; Rates'!$B$3,$A$8:A465,"&lt;="&amp;='Settings &amp; Rates'!$B$4)),0)*='Settings &amp; Rates'!$B$9 +I466*F466*='Settings &amp; Rates'!$B$12,IF(E466="Motorcycle",I466*='Settings &amp; Rates'!$B$10,IF(E466="Bicycle",I466*='Settings &amp; Rates'!$B$11,0)))),"")</f>
        <v/>
      </c>
      <c r="N466" s="6" t="n"/>
    </row>
    <row r="467">
      <c r="A467" s="5" t="n"/>
      <c r="B467" s="6" t="n"/>
      <c r="C467" s="6" t="n"/>
      <c r="D467" s="6" t="n"/>
      <c r="E467" s="6" t="n"/>
      <c r="F467" s="6" t="n"/>
      <c r="G467" s="6" t="n"/>
      <c r="H467" s="6" t="n"/>
      <c r="I467" s="6" t="n"/>
      <c r="J467" s="6">
        <f>IF(E467&lt;&gt;"Car/Van","",SUMIFS($I$8:I467,$E$8:E467,"Car/Van",$A$8:A467,"&gt;="&amp;='Settings &amp; Rates'!$B$3,$A$8:A467,"&lt;="&amp;='Settings &amp; Rates'!$B$4))</f>
        <v/>
      </c>
      <c r="K467" s="6">
        <f>IFERROR(IF(I467=0,"",IF(E467="Car/Van",  (MIN(MAX(='Settings &amp; Rates'!$B$13-SUMIFS($I$8:I466,$E$8:E466,"Car/Van",$A$8:A466,"&gt;="&amp;='Settings &amp; Rates'!$B$3,$A$8:A466,"&lt;="&amp;='Settings &amp; Rates'!$B$4)),I467)*='Settings &amp; Rates'!$B$8  +MAX(I467-MAX(0,='Settings &amp; Rates'!$B$13-SUMIFS($I$8:I466,$E$8:E466,"Car/Van",$A$8:A466,"&gt;="&amp;='Settings &amp; Rates'!$B$3,$A$8:A466,"&lt;="&amp;='Settings &amp; Rates'!$B$4)),0)*='Settings &amp; Rates'!$B$9)/I467,IF(E467="Motorcycle",='Settings &amp; Rates'!$B$10,IF(E467="Bicycle",='Settings &amp; Rates'!$B$11,"")))),"")</f>
        <v/>
      </c>
      <c r="L467" s="6">
        <f>IF(E467="Car/Van",='Settings &amp; Rates'!$B$12*F467,0)</f>
        <v/>
      </c>
      <c r="M467" s="7">
        <f>IFERROR(IF(I467=0,"",IF(E467="Car/Van",  MIN(MAX(='Settings &amp; Rates'!$B$13-SUMIFS($I$8:I466,$E$8:E466,"Car/Van",$A$8:A466,"&gt;="&amp;='Settings &amp; Rates'!$B$3,$A$8:A466,"&lt;="&amp;='Settings &amp; Rates'!$B$4)),I467)*='Settings &amp; Rates'!$B$8 +MAX(I467-MAX(0,='Settings &amp; Rates'!$B$13-SUMIFS($I$8:I466,$E$8:E466,"Car/Van",$A$8:A466,"&gt;="&amp;='Settings &amp; Rates'!$B$3,$A$8:A466,"&lt;="&amp;='Settings &amp; Rates'!$B$4)),0)*='Settings &amp; Rates'!$B$9 +I467*F467*='Settings &amp; Rates'!$B$12,IF(E467="Motorcycle",I467*='Settings &amp; Rates'!$B$10,IF(E467="Bicycle",I467*='Settings &amp; Rates'!$B$11,0)))),"")</f>
        <v/>
      </c>
      <c r="N467" s="6" t="n"/>
    </row>
    <row r="468">
      <c r="A468" s="5" t="n"/>
      <c r="B468" s="6" t="n"/>
      <c r="C468" s="6" t="n"/>
      <c r="D468" s="6" t="n"/>
      <c r="E468" s="6" t="n"/>
      <c r="F468" s="6" t="n"/>
      <c r="G468" s="6" t="n"/>
      <c r="H468" s="6" t="n"/>
      <c r="I468" s="6" t="n"/>
      <c r="J468" s="6">
        <f>IF(E468&lt;&gt;"Car/Van","",SUMIFS($I$8:I468,$E$8:E468,"Car/Van",$A$8:A468,"&gt;="&amp;='Settings &amp; Rates'!$B$3,$A$8:A468,"&lt;="&amp;='Settings &amp; Rates'!$B$4))</f>
        <v/>
      </c>
      <c r="K468" s="6">
        <f>IFERROR(IF(I468=0,"",IF(E468="Car/Van",  (MIN(MAX(='Settings &amp; Rates'!$B$13-SUMIFS($I$8:I467,$E$8:E467,"Car/Van",$A$8:A467,"&gt;="&amp;='Settings &amp; Rates'!$B$3,$A$8:A467,"&lt;="&amp;='Settings &amp; Rates'!$B$4)),I468)*='Settings &amp; Rates'!$B$8  +MAX(I468-MAX(0,='Settings &amp; Rates'!$B$13-SUMIFS($I$8:I467,$E$8:E467,"Car/Van",$A$8:A467,"&gt;="&amp;='Settings &amp; Rates'!$B$3,$A$8:A467,"&lt;="&amp;='Settings &amp; Rates'!$B$4)),0)*='Settings &amp; Rates'!$B$9)/I468,IF(E468="Motorcycle",='Settings &amp; Rates'!$B$10,IF(E468="Bicycle",='Settings &amp; Rates'!$B$11,"")))),"")</f>
        <v/>
      </c>
      <c r="L468" s="6">
        <f>IF(E468="Car/Van",='Settings &amp; Rates'!$B$12*F468,0)</f>
        <v/>
      </c>
      <c r="M468" s="7">
        <f>IFERROR(IF(I468=0,"",IF(E468="Car/Van",  MIN(MAX(='Settings &amp; Rates'!$B$13-SUMIFS($I$8:I467,$E$8:E467,"Car/Van",$A$8:A467,"&gt;="&amp;='Settings &amp; Rates'!$B$3,$A$8:A467,"&lt;="&amp;='Settings &amp; Rates'!$B$4)),I468)*='Settings &amp; Rates'!$B$8 +MAX(I468-MAX(0,='Settings &amp; Rates'!$B$13-SUMIFS($I$8:I467,$E$8:E467,"Car/Van",$A$8:A467,"&gt;="&amp;='Settings &amp; Rates'!$B$3,$A$8:A467,"&lt;="&amp;='Settings &amp; Rates'!$B$4)),0)*='Settings &amp; Rates'!$B$9 +I468*F468*='Settings &amp; Rates'!$B$12,IF(E468="Motorcycle",I468*='Settings &amp; Rates'!$B$10,IF(E468="Bicycle",I468*='Settings &amp; Rates'!$B$11,0)))),"")</f>
        <v/>
      </c>
      <c r="N468" s="6" t="n"/>
    </row>
    <row r="469">
      <c r="A469" s="5" t="n"/>
      <c r="B469" s="6" t="n"/>
      <c r="C469" s="6" t="n"/>
      <c r="D469" s="6" t="n"/>
      <c r="E469" s="6" t="n"/>
      <c r="F469" s="6" t="n"/>
      <c r="G469" s="6" t="n"/>
      <c r="H469" s="6" t="n"/>
      <c r="I469" s="6" t="n"/>
      <c r="J469" s="6">
        <f>IF(E469&lt;&gt;"Car/Van","",SUMIFS($I$8:I469,$E$8:E469,"Car/Van",$A$8:A469,"&gt;="&amp;='Settings &amp; Rates'!$B$3,$A$8:A469,"&lt;="&amp;='Settings &amp; Rates'!$B$4))</f>
        <v/>
      </c>
      <c r="K469" s="6">
        <f>IFERROR(IF(I469=0,"",IF(E469="Car/Van",  (MIN(MAX(='Settings &amp; Rates'!$B$13-SUMIFS($I$8:I468,$E$8:E468,"Car/Van",$A$8:A468,"&gt;="&amp;='Settings &amp; Rates'!$B$3,$A$8:A468,"&lt;="&amp;='Settings &amp; Rates'!$B$4)),I469)*='Settings &amp; Rates'!$B$8  +MAX(I469-MAX(0,='Settings &amp; Rates'!$B$13-SUMIFS($I$8:I468,$E$8:E468,"Car/Van",$A$8:A468,"&gt;="&amp;='Settings &amp; Rates'!$B$3,$A$8:A468,"&lt;="&amp;='Settings &amp; Rates'!$B$4)),0)*='Settings &amp; Rates'!$B$9)/I469,IF(E469="Motorcycle",='Settings &amp; Rates'!$B$10,IF(E469="Bicycle",='Settings &amp; Rates'!$B$11,"")))),"")</f>
        <v/>
      </c>
      <c r="L469" s="6">
        <f>IF(E469="Car/Van",='Settings &amp; Rates'!$B$12*F469,0)</f>
        <v/>
      </c>
      <c r="M469" s="7">
        <f>IFERROR(IF(I469=0,"",IF(E469="Car/Van",  MIN(MAX(='Settings &amp; Rates'!$B$13-SUMIFS($I$8:I468,$E$8:E468,"Car/Van",$A$8:A468,"&gt;="&amp;='Settings &amp; Rates'!$B$3,$A$8:A468,"&lt;="&amp;='Settings &amp; Rates'!$B$4)),I469)*='Settings &amp; Rates'!$B$8 +MAX(I469-MAX(0,='Settings &amp; Rates'!$B$13-SUMIFS($I$8:I468,$E$8:E468,"Car/Van",$A$8:A468,"&gt;="&amp;='Settings &amp; Rates'!$B$3,$A$8:A468,"&lt;="&amp;='Settings &amp; Rates'!$B$4)),0)*='Settings &amp; Rates'!$B$9 +I469*F469*='Settings &amp; Rates'!$B$12,IF(E469="Motorcycle",I469*='Settings &amp; Rates'!$B$10,IF(E469="Bicycle",I469*='Settings &amp; Rates'!$B$11,0)))),"")</f>
        <v/>
      </c>
      <c r="N469" s="6" t="n"/>
    </row>
    <row r="470">
      <c r="A470" s="5" t="n"/>
      <c r="B470" s="6" t="n"/>
      <c r="C470" s="6" t="n"/>
      <c r="D470" s="6" t="n"/>
      <c r="E470" s="6" t="n"/>
      <c r="F470" s="6" t="n"/>
      <c r="G470" s="6" t="n"/>
      <c r="H470" s="6" t="n"/>
      <c r="I470" s="6" t="n"/>
      <c r="J470" s="6">
        <f>IF(E470&lt;&gt;"Car/Van","",SUMIFS($I$8:I470,$E$8:E470,"Car/Van",$A$8:A470,"&gt;="&amp;='Settings &amp; Rates'!$B$3,$A$8:A470,"&lt;="&amp;='Settings &amp; Rates'!$B$4))</f>
        <v/>
      </c>
      <c r="K470" s="6">
        <f>IFERROR(IF(I470=0,"",IF(E470="Car/Van",  (MIN(MAX(='Settings &amp; Rates'!$B$13-SUMIFS($I$8:I469,$E$8:E469,"Car/Van",$A$8:A469,"&gt;="&amp;='Settings &amp; Rates'!$B$3,$A$8:A469,"&lt;="&amp;='Settings &amp; Rates'!$B$4)),I470)*='Settings &amp; Rates'!$B$8  +MAX(I470-MAX(0,='Settings &amp; Rates'!$B$13-SUMIFS($I$8:I469,$E$8:E469,"Car/Van",$A$8:A469,"&gt;="&amp;='Settings &amp; Rates'!$B$3,$A$8:A469,"&lt;="&amp;='Settings &amp; Rates'!$B$4)),0)*='Settings &amp; Rates'!$B$9)/I470,IF(E470="Motorcycle",='Settings &amp; Rates'!$B$10,IF(E470="Bicycle",='Settings &amp; Rates'!$B$11,"")))),"")</f>
        <v/>
      </c>
      <c r="L470" s="6">
        <f>IF(E470="Car/Van",='Settings &amp; Rates'!$B$12*F470,0)</f>
        <v/>
      </c>
      <c r="M470" s="7">
        <f>IFERROR(IF(I470=0,"",IF(E470="Car/Van",  MIN(MAX(='Settings &amp; Rates'!$B$13-SUMIFS($I$8:I469,$E$8:E469,"Car/Van",$A$8:A469,"&gt;="&amp;='Settings &amp; Rates'!$B$3,$A$8:A469,"&lt;="&amp;='Settings &amp; Rates'!$B$4)),I470)*='Settings &amp; Rates'!$B$8 +MAX(I470-MAX(0,='Settings &amp; Rates'!$B$13-SUMIFS($I$8:I469,$E$8:E469,"Car/Van",$A$8:A469,"&gt;="&amp;='Settings &amp; Rates'!$B$3,$A$8:A469,"&lt;="&amp;='Settings &amp; Rates'!$B$4)),0)*='Settings &amp; Rates'!$B$9 +I470*F470*='Settings &amp; Rates'!$B$12,IF(E470="Motorcycle",I470*='Settings &amp; Rates'!$B$10,IF(E470="Bicycle",I470*='Settings &amp; Rates'!$B$11,0)))),"")</f>
        <v/>
      </c>
      <c r="N470" s="6" t="n"/>
    </row>
    <row r="471">
      <c r="A471" s="5" t="n"/>
      <c r="B471" s="6" t="n"/>
      <c r="C471" s="6" t="n"/>
      <c r="D471" s="6" t="n"/>
      <c r="E471" s="6" t="n"/>
      <c r="F471" s="6" t="n"/>
      <c r="G471" s="6" t="n"/>
      <c r="H471" s="6" t="n"/>
      <c r="I471" s="6" t="n"/>
      <c r="J471" s="6">
        <f>IF(E471&lt;&gt;"Car/Van","",SUMIFS($I$8:I471,$E$8:E471,"Car/Van",$A$8:A471,"&gt;="&amp;='Settings &amp; Rates'!$B$3,$A$8:A471,"&lt;="&amp;='Settings &amp; Rates'!$B$4))</f>
        <v/>
      </c>
      <c r="K471" s="6">
        <f>IFERROR(IF(I471=0,"",IF(E471="Car/Van",  (MIN(MAX(='Settings &amp; Rates'!$B$13-SUMIFS($I$8:I470,$E$8:E470,"Car/Van",$A$8:A470,"&gt;="&amp;='Settings &amp; Rates'!$B$3,$A$8:A470,"&lt;="&amp;='Settings &amp; Rates'!$B$4)),I471)*='Settings &amp; Rates'!$B$8  +MAX(I471-MAX(0,='Settings &amp; Rates'!$B$13-SUMIFS($I$8:I470,$E$8:E470,"Car/Van",$A$8:A470,"&gt;="&amp;='Settings &amp; Rates'!$B$3,$A$8:A470,"&lt;="&amp;='Settings &amp; Rates'!$B$4)),0)*='Settings &amp; Rates'!$B$9)/I471,IF(E471="Motorcycle",='Settings &amp; Rates'!$B$10,IF(E471="Bicycle",='Settings &amp; Rates'!$B$11,"")))),"")</f>
        <v/>
      </c>
      <c r="L471" s="6">
        <f>IF(E471="Car/Van",='Settings &amp; Rates'!$B$12*F471,0)</f>
        <v/>
      </c>
      <c r="M471" s="7">
        <f>IFERROR(IF(I471=0,"",IF(E471="Car/Van",  MIN(MAX(='Settings &amp; Rates'!$B$13-SUMIFS($I$8:I470,$E$8:E470,"Car/Van",$A$8:A470,"&gt;="&amp;='Settings &amp; Rates'!$B$3,$A$8:A470,"&lt;="&amp;='Settings &amp; Rates'!$B$4)),I471)*='Settings &amp; Rates'!$B$8 +MAX(I471-MAX(0,='Settings &amp; Rates'!$B$13-SUMIFS($I$8:I470,$E$8:E470,"Car/Van",$A$8:A470,"&gt;="&amp;='Settings &amp; Rates'!$B$3,$A$8:A470,"&lt;="&amp;='Settings &amp; Rates'!$B$4)),0)*='Settings &amp; Rates'!$B$9 +I471*F471*='Settings &amp; Rates'!$B$12,IF(E471="Motorcycle",I471*='Settings &amp; Rates'!$B$10,IF(E471="Bicycle",I471*='Settings &amp; Rates'!$B$11,0)))),"")</f>
        <v/>
      </c>
      <c r="N471" s="6" t="n"/>
    </row>
    <row r="472">
      <c r="A472" s="5" t="n"/>
      <c r="B472" s="6" t="n"/>
      <c r="C472" s="6" t="n"/>
      <c r="D472" s="6" t="n"/>
      <c r="E472" s="6" t="n"/>
      <c r="F472" s="6" t="n"/>
      <c r="G472" s="6" t="n"/>
      <c r="H472" s="6" t="n"/>
      <c r="I472" s="6" t="n"/>
      <c r="J472" s="6">
        <f>IF(E472&lt;&gt;"Car/Van","",SUMIFS($I$8:I472,$E$8:E472,"Car/Van",$A$8:A472,"&gt;="&amp;='Settings &amp; Rates'!$B$3,$A$8:A472,"&lt;="&amp;='Settings &amp; Rates'!$B$4))</f>
        <v/>
      </c>
      <c r="K472" s="6">
        <f>IFERROR(IF(I472=0,"",IF(E472="Car/Van",  (MIN(MAX(='Settings &amp; Rates'!$B$13-SUMIFS($I$8:I471,$E$8:E471,"Car/Van",$A$8:A471,"&gt;="&amp;='Settings &amp; Rates'!$B$3,$A$8:A471,"&lt;="&amp;='Settings &amp; Rates'!$B$4)),I472)*='Settings &amp; Rates'!$B$8  +MAX(I472-MAX(0,='Settings &amp; Rates'!$B$13-SUMIFS($I$8:I471,$E$8:E471,"Car/Van",$A$8:A471,"&gt;="&amp;='Settings &amp; Rates'!$B$3,$A$8:A471,"&lt;="&amp;='Settings &amp; Rates'!$B$4)),0)*='Settings &amp; Rates'!$B$9)/I472,IF(E472="Motorcycle",='Settings &amp; Rates'!$B$10,IF(E472="Bicycle",='Settings &amp; Rates'!$B$11,"")))),"")</f>
        <v/>
      </c>
      <c r="L472" s="6">
        <f>IF(E472="Car/Van",='Settings &amp; Rates'!$B$12*F472,0)</f>
        <v/>
      </c>
      <c r="M472" s="7">
        <f>IFERROR(IF(I472=0,"",IF(E472="Car/Van",  MIN(MAX(='Settings &amp; Rates'!$B$13-SUMIFS($I$8:I471,$E$8:E471,"Car/Van",$A$8:A471,"&gt;="&amp;='Settings &amp; Rates'!$B$3,$A$8:A471,"&lt;="&amp;='Settings &amp; Rates'!$B$4)),I472)*='Settings &amp; Rates'!$B$8 +MAX(I472-MAX(0,='Settings &amp; Rates'!$B$13-SUMIFS($I$8:I471,$E$8:E471,"Car/Van",$A$8:A471,"&gt;="&amp;='Settings &amp; Rates'!$B$3,$A$8:A471,"&lt;="&amp;='Settings &amp; Rates'!$B$4)),0)*='Settings &amp; Rates'!$B$9 +I472*F472*='Settings &amp; Rates'!$B$12,IF(E472="Motorcycle",I472*='Settings &amp; Rates'!$B$10,IF(E472="Bicycle",I472*='Settings &amp; Rates'!$B$11,0)))),"")</f>
        <v/>
      </c>
      <c r="N472" s="6" t="n"/>
    </row>
    <row r="473">
      <c r="A473" s="5" t="n"/>
      <c r="B473" s="6" t="n"/>
      <c r="C473" s="6" t="n"/>
      <c r="D473" s="6" t="n"/>
      <c r="E473" s="6" t="n"/>
      <c r="F473" s="6" t="n"/>
      <c r="G473" s="6" t="n"/>
      <c r="H473" s="6" t="n"/>
      <c r="I473" s="6" t="n"/>
      <c r="J473" s="6">
        <f>IF(E473&lt;&gt;"Car/Van","",SUMIFS($I$8:I473,$E$8:E473,"Car/Van",$A$8:A473,"&gt;="&amp;='Settings &amp; Rates'!$B$3,$A$8:A473,"&lt;="&amp;='Settings &amp; Rates'!$B$4))</f>
        <v/>
      </c>
      <c r="K473" s="6">
        <f>IFERROR(IF(I473=0,"",IF(E473="Car/Van",  (MIN(MAX(='Settings &amp; Rates'!$B$13-SUMIFS($I$8:I472,$E$8:E472,"Car/Van",$A$8:A472,"&gt;="&amp;='Settings &amp; Rates'!$B$3,$A$8:A472,"&lt;="&amp;='Settings &amp; Rates'!$B$4)),I473)*='Settings &amp; Rates'!$B$8  +MAX(I473-MAX(0,='Settings &amp; Rates'!$B$13-SUMIFS($I$8:I472,$E$8:E472,"Car/Van",$A$8:A472,"&gt;="&amp;='Settings &amp; Rates'!$B$3,$A$8:A472,"&lt;="&amp;='Settings &amp; Rates'!$B$4)),0)*='Settings &amp; Rates'!$B$9)/I473,IF(E473="Motorcycle",='Settings &amp; Rates'!$B$10,IF(E473="Bicycle",='Settings &amp; Rates'!$B$11,"")))),"")</f>
        <v/>
      </c>
      <c r="L473" s="6">
        <f>IF(E473="Car/Van",='Settings &amp; Rates'!$B$12*F473,0)</f>
        <v/>
      </c>
      <c r="M473" s="7">
        <f>IFERROR(IF(I473=0,"",IF(E473="Car/Van",  MIN(MAX(='Settings &amp; Rates'!$B$13-SUMIFS($I$8:I472,$E$8:E472,"Car/Van",$A$8:A472,"&gt;="&amp;='Settings &amp; Rates'!$B$3,$A$8:A472,"&lt;="&amp;='Settings &amp; Rates'!$B$4)),I473)*='Settings &amp; Rates'!$B$8 +MAX(I473-MAX(0,='Settings &amp; Rates'!$B$13-SUMIFS($I$8:I472,$E$8:E472,"Car/Van",$A$8:A472,"&gt;="&amp;='Settings &amp; Rates'!$B$3,$A$8:A472,"&lt;="&amp;='Settings &amp; Rates'!$B$4)),0)*='Settings &amp; Rates'!$B$9 +I473*F473*='Settings &amp; Rates'!$B$12,IF(E473="Motorcycle",I473*='Settings &amp; Rates'!$B$10,IF(E473="Bicycle",I473*='Settings &amp; Rates'!$B$11,0)))),"")</f>
        <v/>
      </c>
      <c r="N473" s="6" t="n"/>
    </row>
    <row r="474">
      <c r="A474" s="5" t="n"/>
      <c r="B474" s="6" t="n"/>
      <c r="C474" s="6" t="n"/>
      <c r="D474" s="6" t="n"/>
      <c r="E474" s="6" t="n"/>
      <c r="F474" s="6" t="n"/>
      <c r="G474" s="6" t="n"/>
      <c r="H474" s="6" t="n"/>
      <c r="I474" s="6" t="n"/>
      <c r="J474" s="6">
        <f>IF(E474&lt;&gt;"Car/Van","",SUMIFS($I$8:I474,$E$8:E474,"Car/Van",$A$8:A474,"&gt;="&amp;='Settings &amp; Rates'!$B$3,$A$8:A474,"&lt;="&amp;='Settings &amp; Rates'!$B$4))</f>
        <v/>
      </c>
      <c r="K474" s="6">
        <f>IFERROR(IF(I474=0,"",IF(E474="Car/Van",  (MIN(MAX(='Settings &amp; Rates'!$B$13-SUMIFS($I$8:I473,$E$8:E473,"Car/Van",$A$8:A473,"&gt;="&amp;='Settings &amp; Rates'!$B$3,$A$8:A473,"&lt;="&amp;='Settings &amp; Rates'!$B$4)),I474)*='Settings &amp; Rates'!$B$8  +MAX(I474-MAX(0,='Settings &amp; Rates'!$B$13-SUMIFS($I$8:I473,$E$8:E473,"Car/Van",$A$8:A473,"&gt;="&amp;='Settings &amp; Rates'!$B$3,$A$8:A473,"&lt;="&amp;='Settings &amp; Rates'!$B$4)),0)*='Settings &amp; Rates'!$B$9)/I474,IF(E474="Motorcycle",='Settings &amp; Rates'!$B$10,IF(E474="Bicycle",='Settings &amp; Rates'!$B$11,"")))),"")</f>
        <v/>
      </c>
      <c r="L474" s="6">
        <f>IF(E474="Car/Van",='Settings &amp; Rates'!$B$12*F474,0)</f>
        <v/>
      </c>
      <c r="M474" s="7">
        <f>IFERROR(IF(I474=0,"",IF(E474="Car/Van",  MIN(MAX(='Settings &amp; Rates'!$B$13-SUMIFS($I$8:I473,$E$8:E473,"Car/Van",$A$8:A473,"&gt;="&amp;='Settings &amp; Rates'!$B$3,$A$8:A473,"&lt;="&amp;='Settings &amp; Rates'!$B$4)),I474)*='Settings &amp; Rates'!$B$8 +MAX(I474-MAX(0,='Settings &amp; Rates'!$B$13-SUMIFS($I$8:I473,$E$8:E473,"Car/Van",$A$8:A473,"&gt;="&amp;='Settings &amp; Rates'!$B$3,$A$8:A473,"&lt;="&amp;='Settings &amp; Rates'!$B$4)),0)*='Settings &amp; Rates'!$B$9 +I474*F474*='Settings &amp; Rates'!$B$12,IF(E474="Motorcycle",I474*='Settings &amp; Rates'!$B$10,IF(E474="Bicycle",I474*='Settings &amp; Rates'!$B$11,0)))),"")</f>
        <v/>
      </c>
      <c r="N474" s="6" t="n"/>
    </row>
    <row r="475">
      <c r="A475" s="5" t="n"/>
      <c r="B475" s="6" t="n"/>
      <c r="C475" s="6" t="n"/>
      <c r="D475" s="6" t="n"/>
      <c r="E475" s="6" t="n"/>
      <c r="F475" s="6" t="n"/>
      <c r="G475" s="6" t="n"/>
      <c r="H475" s="6" t="n"/>
      <c r="I475" s="6" t="n"/>
      <c r="J475" s="6">
        <f>IF(E475&lt;&gt;"Car/Van","",SUMIFS($I$8:I475,$E$8:E475,"Car/Van",$A$8:A475,"&gt;="&amp;='Settings &amp; Rates'!$B$3,$A$8:A475,"&lt;="&amp;='Settings &amp; Rates'!$B$4))</f>
        <v/>
      </c>
      <c r="K475" s="6">
        <f>IFERROR(IF(I475=0,"",IF(E475="Car/Van",  (MIN(MAX(='Settings &amp; Rates'!$B$13-SUMIFS($I$8:I474,$E$8:E474,"Car/Van",$A$8:A474,"&gt;="&amp;='Settings &amp; Rates'!$B$3,$A$8:A474,"&lt;="&amp;='Settings &amp; Rates'!$B$4)),I475)*='Settings &amp; Rates'!$B$8  +MAX(I475-MAX(0,='Settings &amp; Rates'!$B$13-SUMIFS($I$8:I474,$E$8:E474,"Car/Van",$A$8:A474,"&gt;="&amp;='Settings &amp; Rates'!$B$3,$A$8:A474,"&lt;="&amp;='Settings &amp; Rates'!$B$4)),0)*='Settings &amp; Rates'!$B$9)/I475,IF(E475="Motorcycle",='Settings &amp; Rates'!$B$10,IF(E475="Bicycle",='Settings &amp; Rates'!$B$11,"")))),"")</f>
        <v/>
      </c>
      <c r="L475" s="6">
        <f>IF(E475="Car/Van",='Settings &amp; Rates'!$B$12*F475,0)</f>
        <v/>
      </c>
      <c r="M475" s="7">
        <f>IFERROR(IF(I475=0,"",IF(E475="Car/Van",  MIN(MAX(='Settings &amp; Rates'!$B$13-SUMIFS($I$8:I474,$E$8:E474,"Car/Van",$A$8:A474,"&gt;="&amp;='Settings &amp; Rates'!$B$3,$A$8:A474,"&lt;="&amp;='Settings &amp; Rates'!$B$4)),I475)*='Settings &amp; Rates'!$B$8 +MAX(I475-MAX(0,='Settings &amp; Rates'!$B$13-SUMIFS($I$8:I474,$E$8:E474,"Car/Van",$A$8:A474,"&gt;="&amp;='Settings &amp; Rates'!$B$3,$A$8:A474,"&lt;="&amp;='Settings &amp; Rates'!$B$4)),0)*='Settings &amp; Rates'!$B$9 +I475*F475*='Settings &amp; Rates'!$B$12,IF(E475="Motorcycle",I475*='Settings &amp; Rates'!$B$10,IF(E475="Bicycle",I475*='Settings &amp; Rates'!$B$11,0)))),"")</f>
        <v/>
      </c>
      <c r="N475" s="6" t="n"/>
    </row>
    <row r="476">
      <c r="A476" s="5" t="n"/>
      <c r="B476" s="6" t="n"/>
      <c r="C476" s="6" t="n"/>
      <c r="D476" s="6" t="n"/>
      <c r="E476" s="6" t="n"/>
      <c r="F476" s="6" t="n"/>
      <c r="G476" s="6" t="n"/>
      <c r="H476" s="6" t="n"/>
      <c r="I476" s="6" t="n"/>
      <c r="J476" s="6">
        <f>IF(E476&lt;&gt;"Car/Van","",SUMIFS($I$8:I476,$E$8:E476,"Car/Van",$A$8:A476,"&gt;="&amp;='Settings &amp; Rates'!$B$3,$A$8:A476,"&lt;="&amp;='Settings &amp; Rates'!$B$4))</f>
        <v/>
      </c>
      <c r="K476" s="6">
        <f>IFERROR(IF(I476=0,"",IF(E476="Car/Van",  (MIN(MAX(='Settings &amp; Rates'!$B$13-SUMIFS($I$8:I475,$E$8:E475,"Car/Van",$A$8:A475,"&gt;="&amp;='Settings &amp; Rates'!$B$3,$A$8:A475,"&lt;="&amp;='Settings &amp; Rates'!$B$4)),I476)*='Settings &amp; Rates'!$B$8  +MAX(I476-MAX(0,='Settings &amp; Rates'!$B$13-SUMIFS($I$8:I475,$E$8:E475,"Car/Van",$A$8:A475,"&gt;="&amp;='Settings &amp; Rates'!$B$3,$A$8:A475,"&lt;="&amp;='Settings &amp; Rates'!$B$4)),0)*='Settings &amp; Rates'!$B$9)/I476,IF(E476="Motorcycle",='Settings &amp; Rates'!$B$10,IF(E476="Bicycle",='Settings &amp; Rates'!$B$11,"")))),"")</f>
        <v/>
      </c>
      <c r="L476" s="6">
        <f>IF(E476="Car/Van",='Settings &amp; Rates'!$B$12*F476,0)</f>
        <v/>
      </c>
      <c r="M476" s="7">
        <f>IFERROR(IF(I476=0,"",IF(E476="Car/Van",  MIN(MAX(='Settings &amp; Rates'!$B$13-SUMIFS($I$8:I475,$E$8:E475,"Car/Van",$A$8:A475,"&gt;="&amp;='Settings &amp; Rates'!$B$3,$A$8:A475,"&lt;="&amp;='Settings &amp; Rates'!$B$4)),I476)*='Settings &amp; Rates'!$B$8 +MAX(I476-MAX(0,='Settings &amp; Rates'!$B$13-SUMIFS($I$8:I475,$E$8:E475,"Car/Van",$A$8:A475,"&gt;="&amp;='Settings &amp; Rates'!$B$3,$A$8:A475,"&lt;="&amp;='Settings &amp; Rates'!$B$4)),0)*='Settings &amp; Rates'!$B$9 +I476*F476*='Settings &amp; Rates'!$B$12,IF(E476="Motorcycle",I476*='Settings &amp; Rates'!$B$10,IF(E476="Bicycle",I476*='Settings &amp; Rates'!$B$11,0)))),"")</f>
        <v/>
      </c>
      <c r="N476" s="6" t="n"/>
    </row>
    <row r="477">
      <c r="A477" s="5" t="n"/>
      <c r="B477" s="6" t="n"/>
      <c r="C477" s="6" t="n"/>
      <c r="D477" s="6" t="n"/>
      <c r="E477" s="6" t="n"/>
      <c r="F477" s="6" t="n"/>
      <c r="G477" s="6" t="n"/>
      <c r="H477" s="6" t="n"/>
      <c r="I477" s="6" t="n"/>
      <c r="J477" s="6">
        <f>IF(E477&lt;&gt;"Car/Van","",SUMIFS($I$8:I477,$E$8:E477,"Car/Van",$A$8:A477,"&gt;="&amp;='Settings &amp; Rates'!$B$3,$A$8:A477,"&lt;="&amp;='Settings &amp; Rates'!$B$4))</f>
        <v/>
      </c>
      <c r="K477" s="6">
        <f>IFERROR(IF(I477=0,"",IF(E477="Car/Van",  (MIN(MAX(='Settings &amp; Rates'!$B$13-SUMIFS($I$8:I476,$E$8:E476,"Car/Van",$A$8:A476,"&gt;="&amp;='Settings &amp; Rates'!$B$3,$A$8:A476,"&lt;="&amp;='Settings &amp; Rates'!$B$4)),I477)*='Settings &amp; Rates'!$B$8  +MAX(I477-MAX(0,='Settings &amp; Rates'!$B$13-SUMIFS($I$8:I476,$E$8:E476,"Car/Van",$A$8:A476,"&gt;="&amp;='Settings &amp; Rates'!$B$3,$A$8:A476,"&lt;="&amp;='Settings &amp; Rates'!$B$4)),0)*='Settings &amp; Rates'!$B$9)/I477,IF(E477="Motorcycle",='Settings &amp; Rates'!$B$10,IF(E477="Bicycle",='Settings &amp; Rates'!$B$11,"")))),"")</f>
        <v/>
      </c>
      <c r="L477" s="6">
        <f>IF(E477="Car/Van",='Settings &amp; Rates'!$B$12*F477,0)</f>
        <v/>
      </c>
      <c r="M477" s="7">
        <f>IFERROR(IF(I477=0,"",IF(E477="Car/Van",  MIN(MAX(='Settings &amp; Rates'!$B$13-SUMIFS($I$8:I476,$E$8:E476,"Car/Van",$A$8:A476,"&gt;="&amp;='Settings &amp; Rates'!$B$3,$A$8:A476,"&lt;="&amp;='Settings &amp; Rates'!$B$4)),I477)*='Settings &amp; Rates'!$B$8 +MAX(I477-MAX(0,='Settings &amp; Rates'!$B$13-SUMIFS($I$8:I476,$E$8:E476,"Car/Van",$A$8:A476,"&gt;="&amp;='Settings &amp; Rates'!$B$3,$A$8:A476,"&lt;="&amp;='Settings &amp; Rates'!$B$4)),0)*='Settings &amp; Rates'!$B$9 +I477*F477*='Settings &amp; Rates'!$B$12,IF(E477="Motorcycle",I477*='Settings &amp; Rates'!$B$10,IF(E477="Bicycle",I477*='Settings &amp; Rates'!$B$11,0)))),"")</f>
        <v/>
      </c>
      <c r="N477" s="6" t="n"/>
    </row>
    <row r="478">
      <c r="A478" s="5" t="n"/>
      <c r="B478" s="6" t="n"/>
      <c r="C478" s="6" t="n"/>
      <c r="D478" s="6" t="n"/>
      <c r="E478" s="6" t="n"/>
      <c r="F478" s="6" t="n"/>
      <c r="G478" s="6" t="n"/>
      <c r="H478" s="6" t="n"/>
      <c r="I478" s="6" t="n"/>
      <c r="J478" s="6">
        <f>IF(E478&lt;&gt;"Car/Van","",SUMIFS($I$8:I478,$E$8:E478,"Car/Van",$A$8:A478,"&gt;="&amp;='Settings &amp; Rates'!$B$3,$A$8:A478,"&lt;="&amp;='Settings &amp; Rates'!$B$4))</f>
        <v/>
      </c>
      <c r="K478" s="6">
        <f>IFERROR(IF(I478=0,"",IF(E478="Car/Van",  (MIN(MAX(='Settings &amp; Rates'!$B$13-SUMIFS($I$8:I477,$E$8:E477,"Car/Van",$A$8:A477,"&gt;="&amp;='Settings &amp; Rates'!$B$3,$A$8:A477,"&lt;="&amp;='Settings &amp; Rates'!$B$4)),I478)*='Settings &amp; Rates'!$B$8  +MAX(I478-MAX(0,='Settings &amp; Rates'!$B$13-SUMIFS($I$8:I477,$E$8:E477,"Car/Van",$A$8:A477,"&gt;="&amp;='Settings &amp; Rates'!$B$3,$A$8:A477,"&lt;="&amp;='Settings &amp; Rates'!$B$4)),0)*='Settings &amp; Rates'!$B$9)/I478,IF(E478="Motorcycle",='Settings &amp; Rates'!$B$10,IF(E478="Bicycle",='Settings &amp; Rates'!$B$11,"")))),"")</f>
        <v/>
      </c>
      <c r="L478" s="6">
        <f>IF(E478="Car/Van",='Settings &amp; Rates'!$B$12*F478,0)</f>
        <v/>
      </c>
      <c r="M478" s="7">
        <f>IFERROR(IF(I478=0,"",IF(E478="Car/Van",  MIN(MAX(='Settings &amp; Rates'!$B$13-SUMIFS($I$8:I477,$E$8:E477,"Car/Van",$A$8:A477,"&gt;="&amp;='Settings &amp; Rates'!$B$3,$A$8:A477,"&lt;="&amp;='Settings &amp; Rates'!$B$4)),I478)*='Settings &amp; Rates'!$B$8 +MAX(I478-MAX(0,='Settings &amp; Rates'!$B$13-SUMIFS($I$8:I477,$E$8:E477,"Car/Van",$A$8:A477,"&gt;="&amp;='Settings &amp; Rates'!$B$3,$A$8:A477,"&lt;="&amp;='Settings &amp; Rates'!$B$4)),0)*='Settings &amp; Rates'!$B$9 +I478*F478*='Settings &amp; Rates'!$B$12,IF(E478="Motorcycle",I478*='Settings &amp; Rates'!$B$10,IF(E478="Bicycle",I478*='Settings &amp; Rates'!$B$11,0)))),"")</f>
        <v/>
      </c>
      <c r="N478" s="6" t="n"/>
    </row>
    <row r="479">
      <c r="A479" s="5" t="n"/>
      <c r="B479" s="6" t="n"/>
      <c r="C479" s="6" t="n"/>
      <c r="D479" s="6" t="n"/>
      <c r="E479" s="6" t="n"/>
      <c r="F479" s="6" t="n"/>
      <c r="G479" s="6" t="n"/>
      <c r="H479" s="6" t="n"/>
      <c r="I479" s="6" t="n"/>
      <c r="J479" s="6">
        <f>IF(E479&lt;&gt;"Car/Van","",SUMIFS($I$8:I479,$E$8:E479,"Car/Van",$A$8:A479,"&gt;="&amp;='Settings &amp; Rates'!$B$3,$A$8:A479,"&lt;="&amp;='Settings &amp; Rates'!$B$4))</f>
        <v/>
      </c>
      <c r="K479" s="6">
        <f>IFERROR(IF(I479=0,"",IF(E479="Car/Van",  (MIN(MAX(='Settings &amp; Rates'!$B$13-SUMIFS($I$8:I478,$E$8:E478,"Car/Van",$A$8:A478,"&gt;="&amp;='Settings &amp; Rates'!$B$3,$A$8:A478,"&lt;="&amp;='Settings &amp; Rates'!$B$4)),I479)*='Settings &amp; Rates'!$B$8  +MAX(I479-MAX(0,='Settings &amp; Rates'!$B$13-SUMIFS($I$8:I478,$E$8:E478,"Car/Van",$A$8:A478,"&gt;="&amp;='Settings &amp; Rates'!$B$3,$A$8:A478,"&lt;="&amp;='Settings &amp; Rates'!$B$4)),0)*='Settings &amp; Rates'!$B$9)/I479,IF(E479="Motorcycle",='Settings &amp; Rates'!$B$10,IF(E479="Bicycle",='Settings &amp; Rates'!$B$11,"")))),"")</f>
        <v/>
      </c>
      <c r="L479" s="6">
        <f>IF(E479="Car/Van",='Settings &amp; Rates'!$B$12*F479,0)</f>
        <v/>
      </c>
      <c r="M479" s="7">
        <f>IFERROR(IF(I479=0,"",IF(E479="Car/Van",  MIN(MAX(='Settings &amp; Rates'!$B$13-SUMIFS($I$8:I478,$E$8:E478,"Car/Van",$A$8:A478,"&gt;="&amp;='Settings &amp; Rates'!$B$3,$A$8:A478,"&lt;="&amp;='Settings &amp; Rates'!$B$4)),I479)*='Settings &amp; Rates'!$B$8 +MAX(I479-MAX(0,='Settings &amp; Rates'!$B$13-SUMIFS($I$8:I478,$E$8:E478,"Car/Van",$A$8:A478,"&gt;="&amp;='Settings &amp; Rates'!$B$3,$A$8:A478,"&lt;="&amp;='Settings &amp; Rates'!$B$4)),0)*='Settings &amp; Rates'!$B$9 +I479*F479*='Settings &amp; Rates'!$B$12,IF(E479="Motorcycle",I479*='Settings &amp; Rates'!$B$10,IF(E479="Bicycle",I479*='Settings &amp; Rates'!$B$11,0)))),"")</f>
        <v/>
      </c>
      <c r="N479" s="6" t="n"/>
    </row>
    <row r="480">
      <c r="A480" s="5" t="n"/>
      <c r="B480" s="6" t="n"/>
      <c r="C480" s="6" t="n"/>
      <c r="D480" s="6" t="n"/>
      <c r="E480" s="6" t="n"/>
      <c r="F480" s="6" t="n"/>
      <c r="G480" s="6" t="n"/>
      <c r="H480" s="6" t="n"/>
      <c r="I480" s="6" t="n"/>
      <c r="J480" s="6">
        <f>IF(E480&lt;&gt;"Car/Van","",SUMIFS($I$8:I480,$E$8:E480,"Car/Van",$A$8:A480,"&gt;="&amp;='Settings &amp; Rates'!$B$3,$A$8:A480,"&lt;="&amp;='Settings &amp; Rates'!$B$4))</f>
        <v/>
      </c>
      <c r="K480" s="6">
        <f>IFERROR(IF(I480=0,"",IF(E480="Car/Van",  (MIN(MAX(='Settings &amp; Rates'!$B$13-SUMIFS($I$8:I479,$E$8:E479,"Car/Van",$A$8:A479,"&gt;="&amp;='Settings &amp; Rates'!$B$3,$A$8:A479,"&lt;="&amp;='Settings &amp; Rates'!$B$4)),I480)*='Settings &amp; Rates'!$B$8  +MAX(I480-MAX(0,='Settings &amp; Rates'!$B$13-SUMIFS($I$8:I479,$E$8:E479,"Car/Van",$A$8:A479,"&gt;="&amp;='Settings &amp; Rates'!$B$3,$A$8:A479,"&lt;="&amp;='Settings &amp; Rates'!$B$4)),0)*='Settings &amp; Rates'!$B$9)/I480,IF(E480="Motorcycle",='Settings &amp; Rates'!$B$10,IF(E480="Bicycle",='Settings &amp; Rates'!$B$11,"")))),"")</f>
        <v/>
      </c>
      <c r="L480" s="6">
        <f>IF(E480="Car/Van",='Settings &amp; Rates'!$B$12*F480,0)</f>
        <v/>
      </c>
      <c r="M480" s="7">
        <f>IFERROR(IF(I480=0,"",IF(E480="Car/Van",  MIN(MAX(='Settings &amp; Rates'!$B$13-SUMIFS($I$8:I479,$E$8:E479,"Car/Van",$A$8:A479,"&gt;="&amp;='Settings &amp; Rates'!$B$3,$A$8:A479,"&lt;="&amp;='Settings &amp; Rates'!$B$4)),I480)*='Settings &amp; Rates'!$B$8 +MAX(I480-MAX(0,='Settings &amp; Rates'!$B$13-SUMIFS($I$8:I479,$E$8:E479,"Car/Van",$A$8:A479,"&gt;="&amp;='Settings &amp; Rates'!$B$3,$A$8:A479,"&lt;="&amp;='Settings &amp; Rates'!$B$4)),0)*='Settings &amp; Rates'!$B$9 +I480*F480*='Settings &amp; Rates'!$B$12,IF(E480="Motorcycle",I480*='Settings &amp; Rates'!$B$10,IF(E480="Bicycle",I480*='Settings &amp; Rates'!$B$11,0)))),"")</f>
        <v/>
      </c>
      <c r="N480" s="6" t="n"/>
    </row>
    <row r="481">
      <c r="A481" s="5" t="n"/>
      <c r="B481" s="6" t="n"/>
      <c r="C481" s="6" t="n"/>
      <c r="D481" s="6" t="n"/>
      <c r="E481" s="6" t="n"/>
      <c r="F481" s="6" t="n"/>
      <c r="G481" s="6" t="n"/>
      <c r="H481" s="6" t="n"/>
      <c r="I481" s="6" t="n"/>
      <c r="J481" s="6">
        <f>IF(E481&lt;&gt;"Car/Van","",SUMIFS($I$8:I481,$E$8:E481,"Car/Van",$A$8:A481,"&gt;="&amp;='Settings &amp; Rates'!$B$3,$A$8:A481,"&lt;="&amp;='Settings &amp; Rates'!$B$4))</f>
        <v/>
      </c>
      <c r="K481" s="6">
        <f>IFERROR(IF(I481=0,"",IF(E481="Car/Van",  (MIN(MAX(='Settings &amp; Rates'!$B$13-SUMIFS($I$8:I480,$E$8:E480,"Car/Van",$A$8:A480,"&gt;="&amp;='Settings &amp; Rates'!$B$3,$A$8:A480,"&lt;="&amp;='Settings &amp; Rates'!$B$4)),I481)*='Settings &amp; Rates'!$B$8  +MAX(I481-MAX(0,='Settings &amp; Rates'!$B$13-SUMIFS($I$8:I480,$E$8:E480,"Car/Van",$A$8:A480,"&gt;="&amp;='Settings &amp; Rates'!$B$3,$A$8:A480,"&lt;="&amp;='Settings &amp; Rates'!$B$4)),0)*='Settings &amp; Rates'!$B$9)/I481,IF(E481="Motorcycle",='Settings &amp; Rates'!$B$10,IF(E481="Bicycle",='Settings &amp; Rates'!$B$11,"")))),"")</f>
        <v/>
      </c>
      <c r="L481" s="6">
        <f>IF(E481="Car/Van",='Settings &amp; Rates'!$B$12*F481,0)</f>
        <v/>
      </c>
      <c r="M481" s="7">
        <f>IFERROR(IF(I481=0,"",IF(E481="Car/Van",  MIN(MAX(='Settings &amp; Rates'!$B$13-SUMIFS($I$8:I480,$E$8:E480,"Car/Van",$A$8:A480,"&gt;="&amp;='Settings &amp; Rates'!$B$3,$A$8:A480,"&lt;="&amp;='Settings &amp; Rates'!$B$4)),I481)*='Settings &amp; Rates'!$B$8 +MAX(I481-MAX(0,='Settings &amp; Rates'!$B$13-SUMIFS($I$8:I480,$E$8:E480,"Car/Van",$A$8:A480,"&gt;="&amp;='Settings &amp; Rates'!$B$3,$A$8:A480,"&lt;="&amp;='Settings &amp; Rates'!$B$4)),0)*='Settings &amp; Rates'!$B$9 +I481*F481*='Settings &amp; Rates'!$B$12,IF(E481="Motorcycle",I481*='Settings &amp; Rates'!$B$10,IF(E481="Bicycle",I481*='Settings &amp; Rates'!$B$11,0)))),"")</f>
        <v/>
      </c>
      <c r="N481" s="6" t="n"/>
    </row>
    <row r="482">
      <c r="A482" s="5" t="n"/>
      <c r="B482" s="6" t="n"/>
      <c r="C482" s="6" t="n"/>
      <c r="D482" s="6" t="n"/>
      <c r="E482" s="6" t="n"/>
      <c r="F482" s="6" t="n"/>
      <c r="G482" s="6" t="n"/>
      <c r="H482" s="6" t="n"/>
      <c r="I482" s="6" t="n"/>
      <c r="J482" s="6">
        <f>IF(E482&lt;&gt;"Car/Van","",SUMIFS($I$8:I482,$E$8:E482,"Car/Van",$A$8:A482,"&gt;="&amp;='Settings &amp; Rates'!$B$3,$A$8:A482,"&lt;="&amp;='Settings &amp; Rates'!$B$4))</f>
        <v/>
      </c>
      <c r="K482" s="6">
        <f>IFERROR(IF(I482=0,"",IF(E482="Car/Van",  (MIN(MAX(='Settings &amp; Rates'!$B$13-SUMIFS($I$8:I481,$E$8:E481,"Car/Van",$A$8:A481,"&gt;="&amp;='Settings &amp; Rates'!$B$3,$A$8:A481,"&lt;="&amp;='Settings &amp; Rates'!$B$4)),I482)*='Settings &amp; Rates'!$B$8  +MAX(I482-MAX(0,='Settings &amp; Rates'!$B$13-SUMIFS($I$8:I481,$E$8:E481,"Car/Van",$A$8:A481,"&gt;="&amp;='Settings &amp; Rates'!$B$3,$A$8:A481,"&lt;="&amp;='Settings &amp; Rates'!$B$4)),0)*='Settings &amp; Rates'!$B$9)/I482,IF(E482="Motorcycle",='Settings &amp; Rates'!$B$10,IF(E482="Bicycle",='Settings &amp; Rates'!$B$11,"")))),"")</f>
        <v/>
      </c>
      <c r="L482" s="6">
        <f>IF(E482="Car/Van",='Settings &amp; Rates'!$B$12*F482,0)</f>
        <v/>
      </c>
      <c r="M482" s="7">
        <f>IFERROR(IF(I482=0,"",IF(E482="Car/Van",  MIN(MAX(='Settings &amp; Rates'!$B$13-SUMIFS($I$8:I481,$E$8:E481,"Car/Van",$A$8:A481,"&gt;="&amp;='Settings &amp; Rates'!$B$3,$A$8:A481,"&lt;="&amp;='Settings &amp; Rates'!$B$4)),I482)*='Settings &amp; Rates'!$B$8 +MAX(I482-MAX(0,='Settings &amp; Rates'!$B$13-SUMIFS($I$8:I481,$E$8:E481,"Car/Van",$A$8:A481,"&gt;="&amp;='Settings &amp; Rates'!$B$3,$A$8:A481,"&lt;="&amp;='Settings &amp; Rates'!$B$4)),0)*='Settings &amp; Rates'!$B$9 +I482*F482*='Settings &amp; Rates'!$B$12,IF(E482="Motorcycle",I482*='Settings &amp; Rates'!$B$10,IF(E482="Bicycle",I482*='Settings &amp; Rates'!$B$11,0)))),"")</f>
        <v/>
      </c>
      <c r="N482" s="6" t="n"/>
    </row>
    <row r="483">
      <c r="A483" s="5" t="n"/>
      <c r="B483" s="6" t="n"/>
      <c r="C483" s="6" t="n"/>
      <c r="D483" s="6" t="n"/>
      <c r="E483" s="6" t="n"/>
      <c r="F483" s="6" t="n"/>
      <c r="G483" s="6" t="n"/>
      <c r="H483" s="6" t="n"/>
      <c r="I483" s="6" t="n"/>
      <c r="J483" s="6">
        <f>IF(E483&lt;&gt;"Car/Van","",SUMIFS($I$8:I483,$E$8:E483,"Car/Van",$A$8:A483,"&gt;="&amp;='Settings &amp; Rates'!$B$3,$A$8:A483,"&lt;="&amp;='Settings &amp; Rates'!$B$4))</f>
        <v/>
      </c>
      <c r="K483" s="6">
        <f>IFERROR(IF(I483=0,"",IF(E483="Car/Van",  (MIN(MAX(='Settings &amp; Rates'!$B$13-SUMIFS($I$8:I482,$E$8:E482,"Car/Van",$A$8:A482,"&gt;="&amp;='Settings &amp; Rates'!$B$3,$A$8:A482,"&lt;="&amp;='Settings &amp; Rates'!$B$4)),I483)*='Settings &amp; Rates'!$B$8  +MAX(I483-MAX(0,='Settings &amp; Rates'!$B$13-SUMIFS($I$8:I482,$E$8:E482,"Car/Van",$A$8:A482,"&gt;="&amp;='Settings &amp; Rates'!$B$3,$A$8:A482,"&lt;="&amp;='Settings &amp; Rates'!$B$4)),0)*='Settings &amp; Rates'!$B$9)/I483,IF(E483="Motorcycle",='Settings &amp; Rates'!$B$10,IF(E483="Bicycle",='Settings &amp; Rates'!$B$11,"")))),"")</f>
        <v/>
      </c>
      <c r="L483" s="6">
        <f>IF(E483="Car/Van",='Settings &amp; Rates'!$B$12*F483,0)</f>
        <v/>
      </c>
      <c r="M483" s="7">
        <f>IFERROR(IF(I483=0,"",IF(E483="Car/Van",  MIN(MAX(='Settings &amp; Rates'!$B$13-SUMIFS($I$8:I482,$E$8:E482,"Car/Van",$A$8:A482,"&gt;="&amp;='Settings &amp; Rates'!$B$3,$A$8:A482,"&lt;="&amp;='Settings &amp; Rates'!$B$4)),I483)*='Settings &amp; Rates'!$B$8 +MAX(I483-MAX(0,='Settings &amp; Rates'!$B$13-SUMIFS($I$8:I482,$E$8:E482,"Car/Van",$A$8:A482,"&gt;="&amp;='Settings &amp; Rates'!$B$3,$A$8:A482,"&lt;="&amp;='Settings &amp; Rates'!$B$4)),0)*='Settings &amp; Rates'!$B$9 +I483*F483*='Settings &amp; Rates'!$B$12,IF(E483="Motorcycle",I483*='Settings &amp; Rates'!$B$10,IF(E483="Bicycle",I483*='Settings &amp; Rates'!$B$11,0)))),"")</f>
        <v/>
      </c>
      <c r="N483" s="6" t="n"/>
    </row>
    <row r="484">
      <c r="A484" s="5" t="n"/>
      <c r="B484" s="6" t="n"/>
      <c r="C484" s="6" t="n"/>
      <c r="D484" s="6" t="n"/>
      <c r="E484" s="6" t="n"/>
      <c r="F484" s="6" t="n"/>
      <c r="G484" s="6" t="n"/>
      <c r="H484" s="6" t="n"/>
      <c r="I484" s="6" t="n"/>
      <c r="J484" s="6">
        <f>IF(E484&lt;&gt;"Car/Van","",SUMIFS($I$8:I484,$E$8:E484,"Car/Van",$A$8:A484,"&gt;="&amp;='Settings &amp; Rates'!$B$3,$A$8:A484,"&lt;="&amp;='Settings &amp; Rates'!$B$4))</f>
        <v/>
      </c>
      <c r="K484" s="6">
        <f>IFERROR(IF(I484=0,"",IF(E484="Car/Van",  (MIN(MAX(='Settings &amp; Rates'!$B$13-SUMIFS($I$8:I483,$E$8:E483,"Car/Van",$A$8:A483,"&gt;="&amp;='Settings &amp; Rates'!$B$3,$A$8:A483,"&lt;="&amp;='Settings &amp; Rates'!$B$4)),I484)*='Settings &amp; Rates'!$B$8  +MAX(I484-MAX(0,='Settings &amp; Rates'!$B$13-SUMIFS($I$8:I483,$E$8:E483,"Car/Van",$A$8:A483,"&gt;="&amp;='Settings &amp; Rates'!$B$3,$A$8:A483,"&lt;="&amp;='Settings &amp; Rates'!$B$4)),0)*='Settings &amp; Rates'!$B$9)/I484,IF(E484="Motorcycle",='Settings &amp; Rates'!$B$10,IF(E484="Bicycle",='Settings &amp; Rates'!$B$11,"")))),"")</f>
        <v/>
      </c>
      <c r="L484" s="6">
        <f>IF(E484="Car/Van",='Settings &amp; Rates'!$B$12*F484,0)</f>
        <v/>
      </c>
      <c r="M484" s="7">
        <f>IFERROR(IF(I484=0,"",IF(E484="Car/Van",  MIN(MAX(='Settings &amp; Rates'!$B$13-SUMIFS($I$8:I483,$E$8:E483,"Car/Van",$A$8:A483,"&gt;="&amp;='Settings &amp; Rates'!$B$3,$A$8:A483,"&lt;="&amp;='Settings &amp; Rates'!$B$4)),I484)*='Settings &amp; Rates'!$B$8 +MAX(I484-MAX(0,='Settings &amp; Rates'!$B$13-SUMIFS($I$8:I483,$E$8:E483,"Car/Van",$A$8:A483,"&gt;="&amp;='Settings &amp; Rates'!$B$3,$A$8:A483,"&lt;="&amp;='Settings &amp; Rates'!$B$4)),0)*='Settings &amp; Rates'!$B$9 +I484*F484*='Settings &amp; Rates'!$B$12,IF(E484="Motorcycle",I484*='Settings &amp; Rates'!$B$10,IF(E484="Bicycle",I484*='Settings &amp; Rates'!$B$11,0)))),"")</f>
        <v/>
      </c>
      <c r="N484" s="6" t="n"/>
    </row>
    <row r="485">
      <c r="A485" s="5" t="n"/>
      <c r="B485" s="6" t="n"/>
      <c r="C485" s="6" t="n"/>
      <c r="D485" s="6" t="n"/>
      <c r="E485" s="6" t="n"/>
      <c r="F485" s="6" t="n"/>
      <c r="G485" s="6" t="n"/>
      <c r="H485" s="6" t="n"/>
      <c r="I485" s="6" t="n"/>
      <c r="J485" s="6">
        <f>IF(E485&lt;&gt;"Car/Van","",SUMIFS($I$8:I485,$E$8:E485,"Car/Van",$A$8:A485,"&gt;="&amp;='Settings &amp; Rates'!$B$3,$A$8:A485,"&lt;="&amp;='Settings &amp; Rates'!$B$4))</f>
        <v/>
      </c>
      <c r="K485" s="6">
        <f>IFERROR(IF(I485=0,"",IF(E485="Car/Van",  (MIN(MAX(='Settings &amp; Rates'!$B$13-SUMIFS($I$8:I484,$E$8:E484,"Car/Van",$A$8:A484,"&gt;="&amp;='Settings &amp; Rates'!$B$3,$A$8:A484,"&lt;="&amp;='Settings &amp; Rates'!$B$4)),I485)*='Settings &amp; Rates'!$B$8  +MAX(I485-MAX(0,='Settings &amp; Rates'!$B$13-SUMIFS($I$8:I484,$E$8:E484,"Car/Van",$A$8:A484,"&gt;="&amp;='Settings &amp; Rates'!$B$3,$A$8:A484,"&lt;="&amp;='Settings &amp; Rates'!$B$4)),0)*='Settings &amp; Rates'!$B$9)/I485,IF(E485="Motorcycle",='Settings &amp; Rates'!$B$10,IF(E485="Bicycle",='Settings &amp; Rates'!$B$11,"")))),"")</f>
        <v/>
      </c>
      <c r="L485" s="6">
        <f>IF(E485="Car/Van",='Settings &amp; Rates'!$B$12*F485,0)</f>
        <v/>
      </c>
      <c r="M485" s="7">
        <f>IFERROR(IF(I485=0,"",IF(E485="Car/Van",  MIN(MAX(='Settings &amp; Rates'!$B$13-SUMIFS($I$8:I484,$E$8:E484,"Car/Van",$A$8:A484,"&gt;="&amp;='Settings &amp; Rates'!$B$3,$A$8:A484,"&lt;="&amp;='Settings &amp; Rates'!$B$4)),I485)*='Settings &amp; Rates'!$B$8 +MAX(I485-MAX(0,='Settings &amp; Rates'!$B$13-SUMIFS($I$8:I484,$E$8:E484,"Car/Van",$A$8:A484,"&gt;="&amp;='Settings &amp; Rates'!$B$3,$A$8:A484,"&lt;="&amp;='Settings &amp; Rates'!$B$4)),0)*='Settings &amp; Rates'!$B$9 +I485*F485*='Settings &amp; Rates'!$B$12,IF(E485="Motorcycle",I485*='Settings &amp; Rates'!$B$10,IF(E485="Bicycle",I485*='Settings &amp; Rates'!$B$11,0)))),"")</f>
        <v/>
      </c>
      <c r="N485" s="6" t="n"/>
    </row>
    <row r="486">
      <c r="A486" s="5" t="n"/>
      <c r="B486" s="6" t="n"/>
      <c r="C486" s="6" t="n"/>
      <c r="D486" s="6" t="n"/>
      <c r="E486" s="6" t="n"/>
      <c r="F486" s="6" t="n"/>
      <c r="G486" s="6" t="n"/>
      <c r="H486" s="6" t="n"/>
      <c r="I486" s="6" t="n"/>
      <c r="J486" s="6">
        <f>IF(E486&lt;&gt;"Car/Van","",SUMIFS($I$8:I486,$E$8:E486,"Car/Van",$A$8:A486,"&gt;="&amp;='Settings &amp; Rates'!$B$3,$A$8:A486,"&lt;="&amp;='Settings &amp; Rates'!$B$4))</f>
        <v/>
      </c>
      <c r="K486" s="6">
        <f>IFERROR(IF(I486=0,"",IF(E486="Car/Van",  (MIN(MAX(='Settings &amp; Rates'!$B$13-SUMIFS($I$8:I485,$E$8:E485,"Car/Van",$A$8:A485,"&gt;="&amp;='Settings &amp; Rates'!$B$3,$A$8:A485,"&lt;="&amp;='Settings &amp; Rates'!$B$4)),I486)*='Settings &amp; Rates'!$B$8  +MAX(I486-MAX(0,='Settings &amp; Rates'!$B$13-SUMIFS($I$8:I485,$E$8:E485,"Car/Van",$A$8:A485,"&gt;="&amp;='Settings &amp; Rates'!$B$3,$A$8:A485,"&lt;="&amp;='Settings &amp; Rates'!$B$4)),0)*='Settings &amp; Rates'!$B$9)/I486,IF(E486="Motorcycle",='Settings &amp; Rates'!$B$10,IF(E486="Bicycle",='Settings &amp; Rates'!$B$11,"")))),"")</f>
        <v/>
      </c>
      <c r="L486" s="6">
        <f>IF(E486="Car/Van",='Settings &amp; Rates'!$B$12*F486,0)</f>
        <v/>
      </c>
      <c r="M486" s="7">
        <f>IFERROR(IF(I486=0,"",IF(E486="Car/Van",  MIN(MAX(='Settings &amp; Rates'!$B$13-SUMIFS($I$8:I485,$E$8:E485,"Car/Van",$A$8:A485,"&gt;="&amp;='Settings &amp; Rates'!$B$3,$A$8:A485,"&lt;="&amp;='Settings &amp; Rates'!$B$4)),I486)*='Settings &amp; Rates'!$B$8 +MAX(I486-MAX(0,='Settings &amp; Rates'!$B$13-SUMIFS($I$8:I485,$E$8:E485,"Car/Van",$A$8:A485,"&gt;="&amp;='Settings &amp; Rates'!$B$3,$A$8:A485,"&lt;="&amp;='Settings &amp; Rates'!$B$4)),0)*='Settings &amp; Rates'!$B$9 +I486*F486*='Settings &amp; Rates'!$B$12,IF(E486="Motorcycle",I486*='Settings &amp; Rates'!$B$10,IF(E486="Bicycle",I486*='Settings &amp; Rates'!$B$11,0)))),"")</f>
        <v/>
      </c>
      <c r="N486" s="6" t="n"/>
    </row>
    <row r="487">
      <c r="A487" s="5" t="n"/>
      <c r="B487" s="6" t="n"/>
      <c r="C487" s="6" t="n"/>
      <c r="D487" s="6" t="n"/>
      <c r="E487" s="6" t="n"/>
      <c r="F487" s="6" t="n"/>
      <c r="G487" s="6" t="n"/>
      <c r="H487" s="6" t="n"/>
      <c r="I487" s="6" t="n"/>
      <c r="J487" s="6">
        <f>IF(E487&lt;&gt;"Car/Van","",SUMIFS($I$8:I487,$E$8:E487,"Car/Van",$A$8:A487,"&gt;="&amp;='Settings &amp; Rates'!$B$3,$A$8:A487,"&lt;="&amp;='Settings &amp; Rates'!$B$4))</f>
        <v/>
      </c>
      <c r="K487" s="6">
        <f>IFERROR(IF(I487=0,"",IF(E487="Car/Van",  (MIN(MAX(='Settings &amp; Rates'!$B$13-SUMIFS($I$8:I486,$E$8:E486,"Car/Van",$A$8:A486,"&gt;="&amp;='Settings &amp; Rates'!$B$3,$A$8:A486,"&lt;="&amp;='Settings &amp; Rates'!$B$4)),I487)*='Settings &amp; Rates'!$B$8  +MAX(I487-MAX(0,='Settings &amp; Rates'!$B$13-SUMIFS($I$8:I486,$E$8:E486,"Car/Van",$A$8:A486,"&gt;="&amp;='Settings &amp; Rates'!$B$3,$A$8:A486,"&lt;="&amp;='Settings &amp; Rates'!$B$4)),0)*='Settings &amp; Rates'!$B$9)/I487,IF(E487="Motorcycle",='Settings &amp; Rates'!$B$10,IF(E487="Bicycle",='Settings &amp; Rates'!$B$11,"")))),"")</f>
        <v/>
      </c>
      <c r="L487" s="6">
        <f>IF(E487="Car/Van",='Settings &amp; Rates'!$B$12*F487,0)</f>
        <v/>
      </c>
      <c r="M487" s="7">
        <f>IFERROR(IF(I487=0,"",IF(E487="Car/Van",  MIN(MAX(='Settings &amp; Rates'!$B$13-SUMIFS($I$8:I486,$E$8:E486,"Car/Van",$A$8:A486,"&gt;="&amp;='Settings &amp; Rates'!$B$3,$A$8:A486,"&lt;="&amp;='Settings &amp; Rates'!$B$4)),I487)*='Settings &amp; Rates'!$B$8 +MAX(I487-MAX(0,='Settings &amp; Rates'!$B$13-SUMIFS($I$8:I486,$E$8:E486,"Car/Van",$A$8:A486,"&gt;="&amp;='Settings &amp; Rates'!$B$3,$A$8:A486,"&lt;="&amp;='Settings &amp; Rates'!$B$4)),0)*='Settings &amp; Rates'!$B$9 +I487*F487*='Settings &amp; Rates'!$B$12,IF(E487="Motorcycle",I487*='Settings &amp; Rates'!$B$10,IF(E487="Bicycle",I487*='Settings &amp; Rates'!$B$11,0)))),"")</f>
        <v/>
      </c>
      <c r="N487" s="6" t="n"/>
    </row>
    <row r="488">
      <c r="A488" s="5" t="n"/>
      <c r="B488" s="6" t="n"/>
      <c r="C488" s="6" t="n"/>
      <c r="D488" s="6" t="n"/>
      <c r="E488" s="6" t="n"/>
      <c r="F488" s="6" t="n"/>
      <c r="G488" s="6" t="n"/>
      <c r="H488" s="6" t="n"/>
      <c r="I488" s="6" t="n"/>
      <c r="J488" s="6">
        <f>IF(E488&lt;&gt;"Car/Van","",SUMIFS($I$8:I488,$E$8:E488,"Car/Van",$A$8:A488,"&gt;="&amp;='Settings &amp; Rates'!$B$3,$A$8:A488,"&lt;="&amp;='Settings &amp; Rates'!$B$4))</f>
        <v/>
      </c>
      <c r="K488" s="6">
        <f>IFERROR(IF(I488=0,"",IF(E488="Car/Van",  (MIN(MAX(='Settings &amp; Rates'!$B$13-SUMIFS($I$8:I487,$E$8:E487,"Car/Van",$A$8:A487,"&gt;="&amp;='Settings &amp; Rates'!$B$3,$A$8:A487,"&lt;="&amp;='Settings &amp; Rates'!$B$4)),I488)*='Settings &amp; Rates'!$B$8  +MAX(I488-MAX(0,='Settings &amp; Rates'!$B$13-SUMIFS($I$8:I487,$E$8:E487,"Car/Van",$A$8:A487,"&gt;="&amp;='Settings &amp; Rates'!$B$3,$A$8:A487,"&lt;="&amp;='Settings &amp; Rates'!$B$4)),0)*='Settings &amp; Rates'!$B$9)/I488,IF(E488="Motorcycle",='Settings &amp; Rates'!$B$10,IF(E488="Bicycle",='Settings &amp; Rates'!$B$11,"")))),"")</f>
        <v/>
      </c>
      <c r="L488" s="6">
        <f>IF(E488="Car/Van",='Settings &amp; Rates'!$B$12*F488,0)</f>
        <v/>
      </c>
      <c r="M488" s="7">
        <f>IFERROR(IF(I488=0,"",IF(E488="Car/Van",  MIN(MAX(='Settings &amp; Rates'!$B$13-SUMIFS($I$8:I487,$E$8:E487,"Car/Van",$A$8:A487,"&gt;="&amp;='Settings &amp; Rates'!$B$3,$A$8:A487,"&lt;="&amp;='Settings &amp; Rates'!$B$4)),I488)*='Settings &amp; Rates'!$B$8 +MAX(I488-MAX(0,='Settings &amp; Rates'!$B$13-SUMIFS($I$8:I487,$E$8:E487,"Car/Van",$A$8:A487,"&gt;="&amp;='Settings &amp; Rates'!$B$3,$A$8:A487,"&lt;="&amp;='Settings &amp; Rates'!$B$4)),0)*='Settings &amp; Rates'!$B$9 +I488*F488*='Settings &amp; Rates'!$B$12,IF(E488="Motorcycle",I488*='Settings &amp; Rates'!$B$10,IF(E488="Bicycle",I488*='Settings &amp; Rates'!$B$11,0)))),"")</f>
        <v/>
      </c>
      <c r="N488" s="6" t="n"/>
    </row>
    <row r="489">
      <c r="A489" s="5" t="n"/>
      <c r="B489" s="6" t="n"/>
      <c r="C489" s="6" t="n"/>
      <c r="D489" s="6" t="n"/>
      <c r="E489" s="6" t="n"/>
      <c r="F489" s="6" t="n"/>
      <c r="G489" s="6" t="n"/>
      <c r="H489" s="6" t="n"/>
      <c r="I489" s="6" t="n"/>
      <c r="J489" s="6">
        <f>IF(E489&lt;&gt;"Car/Van","",SUMIFS($I$8:I489,$E$8:E489,"Car/Van",$A$8:A489,"&gt;="&amp;='Settings &amp; Rates'!$B$3,$A$8:A489,"&lt;="&amp;='Settings &amp; Rates'!$B$4))</f>
        <v/>
      </c>
      <c r="K489" s="6">
        <f>IFERROR(IF(I489=0,"",IF(E489="Car/Van",  (MIN(MAX(='Settings &amp; Rates'!$B$13-SUMIFS($I$8:I488,$E$8:E488,"Car/Van",$A$8:A488,"&gt;="&amp;='Settings &amp; Rates'!$B$3,$A$8:A488,"&lt;="&amp;='Settings &amp; Rates'!$B$4)),I489)*='Settings &amp; Rates'!$B$8  +MAX(I489-MAX(0,='Settings &amp; Rates'!$B$13-SUMIFS($I$8:I488,$E$8:E488,"Car/Van",$A$8:A488,"&gt;="&amp;='Settings &amp; Rates'!$B$3,$A$8:A488,"&lt;="&amp;='Settings &amp; Rates'!$B$4)),0)*='Settings &amp; Rates'!$B$9)/I489,IF(E489="Motorcycle",='Settings &amp; Rates'!$B$10,IF(E489="Bicycle",='Settings &amp; Rates'!$B$11,"")))),"")</f>
        <v/>
      </c>
      <c r="L489" s="6">
        <f>IF(E489="Car/Van",='Settings &amp; Rates'!$B$12*F489,0)</f>
        <v/>
      </c>
      <c r="M489" s="7">
        <f>IFERROR(IF(I489=0,"",IF(E489="Car/Van",  MIN(MAX(='Settings &amp; Rates'!$B$13-SUMIFS($I$8:I488,$E$8:E488,"Car/Van",$A$8:A488,"&gt;="&amp;='Settings &amp; Rates'!$B$3,$A$8:A488,"&lt;="&amp;='Settings &amp; Rates'!$B$4)),I489)*='Settings &amp; Rates'!$B$8 +MAX(I489-MAX(0,='Settings &amp; Rates'!$B$13-SUMIFS($I$8:I488,$E$8:E488,"Car/Van",$A$8:A488,"&gt;="&amp;='Settings &amp; Rates'!$B$3,$A$8:A488,"&lt;="&amp;='Settings &amp; Rates'!$B$4)),0)*='Settings &amp; Rates'!$B$9 +I489*F489*='Settings &amp; Rates'!$B$12,IF(E489="Motorcycle",I489*='Settings &amp; Rates'!$B$10,IF(E489="Bicycle",I489*='Settings &amp; Rates'!$B$11,0)))),"")</f>
        <v/>
      </c>
      <c r="N489" s="6" t="n"/>
    </row>
    <row r="490">
      <c r="A490" s="5" t="n"/>
      <c r="B490" s="6" t="n"/>
      <c r="C490" s="6" t="n"/>
      <c r="D490" s="6" t="n"/>
      <c r="E490" s="6" t="n"/>
      <c r="F490" s="6" t="n"/>
      <c r="G490" s="6" t="n"/>
      <c r="H490" s="6" t="n"/>
      <c r="I490" s="6" t="n"/>
      <c r="J490" s="6">
        <f>IF(E490&lt;&gt;"Car/Van","",SUMIFS($I$8:I490,$E$8:E490,"Car/Van",$A$8:A490,"&gt;="&amp;='Settings &amp; Rates'!$B$3,$A$8:A490,"&lt;="&amp;='Settings &amp; Rates'!$B$4))</f>
        <v/>
      </c>
      <c r="K490" s="6">
        <f>IFERROR(IF(I490=0,"",IF(E490="Car/Van",  (MIN(MAX(='Settings &amp; Rates'!$B$13-SUMIFS($I$8:I489,$E$8:E489,"Car/Van",$A$8:A489,"&gt;="&amp;='Settings &amp; Rates'!$B$3,$A$8:A489,"&lt;="&amp;='Settings &amp; Rates'!$B$4)),I490)*='Settings &amp; Rates'!$B$8  +MAX(I490-MAX(0,='Settings &amp; Rates'!$B$13-SUMIFS($I$8:I489,$E$8:E489,"Car/Van",$A$8:A489,"&gt;="&amp;='Settings &amp; Rates'!$B$3,$A$8:A489,"&lt;="&amp;='Settings &amp; Rates'!$B$4)),0)*='Settings &amp; Rates'!$B$9)/I490,IF(E490="Motorcycle",='Settings &amp; Rates'!$B$10,IF(E490="Bicycle",='Settings &amp; Rates'!$B$11,"")))),"")</f>
        <v/>
      </c>
      <c r="L490" s="6">
        <f>IF(E490="Car/Van",='Settings &amp; Rates'!$B$12*F490,0)</f>
        <v/>
      </c>
      <c r="M490" s="7">
        <f>IFERROR(IF(I490=0,"",IF(E490="Car/Van",  MIN(MAX(='Settings &amp; Rates'!$B$13-SUMIFS($I$8:I489,$E$8:E489,"Car/Van",$A$8:A489,"&gt;="&amp;='Settings &amp; Rates'!$B$3,$A$8:A489,"&lt;="&amp;='Settings &amp; Rates'!$B$4)),I490)*='Settings &amp; Rates'!$B$8 +MAX(I490-MAX(0,='Settings &amp; Rates'!$B$13-SUMIFS($I$8:I489,$E$8:E489,"Car/Van",$A$8:A489,"&gt;="&amp;='Settings &amp; Rates'!$B$3,$A$8:A489,"&lt;="&amp;='Settings &amp; Rates'!$B$4)),0)*='Settings &amp; Rates'!$B$9 +I490*F490*='Settings &amp; Rates'!$B$12,IF(E490="Motorcycle",I490*='Settings &amp; Rates'!$B$10,IF(E490="Bicycle",I490*='Settings &amp; Rates'!$B$11,0)))),"")</f>
        <v/>
      </c>
      <c r="N490" s="6" t="n"/>
    </row>
    <row r="491">
      <c r="A491" s="5" t="n"/>
      <c r="B491" s="6" t="n"/>
      <c r="C491" s="6" t="n"/>
      <c r="D491" s="6" t="n"/>
      <c r="E491" s="6" t="n"/>
      <c r="F491" s="6" t="n"/>
      <c r="G491" s="6" t="n"/>
      <c r="H491" s="6" t="n"/>
      <c r="I491" s="6" t="n"/>
      <c r="J491" s="6">
        <f>IF(E491&lt;&gt;"Car/Van","",SUMIFS($I$8:I491,$E$8:E491,"Car/Van",$A$8:A491,"&gt;="&amp;='Settings &amp; Rates'!$B$3,$A$8:A491,"&lt;="&amp;='Settings &amp; Rates'!$B$4))</f>
        <v/>
      </c>
      <c r="K491" s="6">
        <f>IFERROR(IF(I491=0,"",IF(E491="Car/Van",  (MIN(MAX(='Settings &amp; Rates'!$B$13-SUMIFS($I$8:I490,$E$8:E490,"Car/Van",$A$8:A490,"&gt;="&amp;='Settings &amp; Rates'!$B$3,$A$8:A490,"&lt;="&amp;='Settings &amp; Rates'!$B$4)),I491)*='Settings &amp; Rates'!$B$8  +MAX(I491-MAX(0,='Settings &amp; Rates'!$B$13-SUMIFS($I$8:I490,$E$8:E490,"Car/Van",$A$8:A490,"&gt;="&amp;='Settings &amp; Rates'!$B$3,$A$8:A490,"&lt;="&amp;='Settings &amp; Rates'!$B$4)),0)*='Settings &amp; Rates'!$B$9)/I491,IF(E491="Motorcycle",='Settings &amp; Rates'!$B$10,IF(E491="Bicycle",='Settings &amp; Rates'!$B$11,"")))),"")</f>
        <v/>
      </c>
      <c r="L491" s="6">
        <f>IF(E491="Car/Van",='Settings &amp; Rates'!$B$12*F491,0)</f>
        <v/>
      </c>
      <c r="M491" s="7">
        <f>IFERROR(IF(I491=0,"",IF(E491="Car/Van",  MIN(MAX(='Settings &amp; Rates'!$B$13-SUMIFS($I$8:I490,$E$8:E490,"Car/Van",$A$8:A490,"&gt;="&amp;='Settings &amp; Rates'!$B$3,$A$8:A490,"&lt;="&amp;='Settings &amp; Rates'!$B$4)),I491)*='Settings &amp; Rates'!$B$8 +MAX(I491-MAX(0,='Settings &amp; Rates'!$B$13-SUMIFS($I$8:I490,$E$8:E490,"Car/Van",$A$8:A490,"&gt;="&amp;='Settings &amp; Rates'!$B$3,$A$8:A490,"&lt;="&amp;='Settings &amp; Rates'!$B$4)),0)*='Settings &amp; Rates'!$B$9 +I491*F491*='Settings &amp; Rates'!$B$12,IF(E491="Motorcycle",I491*='Settings &amp; Rates'!$B$10,IF(E491="Bicycle",I491*='Settings &amp; Rates'!$B$11,0)))),"")</f>
        <v/>
      </c>
      <c r="N491" s="6" t="n"/>
    </row>
    <row r="492">
      <c r="A492" s="5" t="n"/>
      <c r="B492" s="6" t="n"/>
      <c r="C492" s="6" t="n"/>
      <c r="D492" s="6" t="n"/>
      <c r="E492" s="6" t="n"/>
      <c r="F492" s="6" t="n"/>
      <c r="G492" s="6" t="n"/>
      <c r="H492" s="6" t="n"/>
      <c r="I492" s="6" t="n"/>
      <c r="J492" s="6">
        <f>IF(E492&lt;&gt;"Car/Van","",SUMIFS($I$8:I492,$E$8:E492,"Car/Van",$A$8:A492,"&gt;="&amp;='Settings &amp; Rates'!$B$3,$A$8:A492,"&lt;="&amp;='Settings &amp; Rates'!$B$4))</f>
        <v/>
      </c>
      <c r="K492" s="6">
        <f>IFERROR(IF(I492=0,"",IF(E492="Car/Van",  (MIN(MAX(='Settings &amp; Rates'!$B$13-SUMIFS($I$8:I491,$E$8:E491,"Car/Van",$A$8:A491,"&gt;="&amp;='Settings &amp; Rates'!$B$3,$A$8:A491,"&lt;="&amp;='Settings &amp; Rates'!$B$4)),I492)*='Settings &amp; Rates'!$B$8  +MAX(I492-MAX(0,='Settings &amp; Rates'!$B$13-SUMIFS($I$8:I491,$E$8:E491,"Car/Van",$A$8:A491,"&gt;="&amp;='Settings &amp; Rates'!$B$3,$A$8:A491,"&lt;="&amp;='Settings &amp; Rates'!$B$4)),0)*='Settings &amp; Rates'!$B$9)/I492,IF(E492="Motorcycle",='Settings &amp; Rates'!$B$10,IF(E492="Bicycle",='Settings &amp; Rates'!$B$11,"")))),"")</f>
        <v/>
      </c>
      <c r="L492" s="6">
        <f>IF(E492="Car/Van",='Settings &amp; Rates'!$B$12*F492,0)</f>
        <v/>
      </c>
      <c r="M492" s="7">
        <f>IFERROR(IF(I492=0,"",IF(E492="Car/Van",  MIN(MAX(='Settings &amp; Rates'!$B$13-SUMIFS($I$8:I491,$E$8:E491,"Car/Van",$A$8:A491,"&gt;="&amp;='Settings &amp; Rates'!$B$3,$A$8:A491,"&lt;="&amp;='Settings &amp; Rates'!$B$4)),I492)*='Settings &amp; Rates'!$B$8 +MAX(I492-MAX(0,='Settings &amp; Rates'!$B$13-SUMIFS($I$8:I491,$E$8:E491,"Car/Van",$A$8:A491,"&gt;="&amp;='Settings &amp; Rates'!$B$3,$A$8:A491,"&lt;="&amp;='Settings &amp; Rates'!$B$4)),0)*='Settings &amp; Rates'!$B$9 +I492*F492*='Settings &amp; Rates'!$B$12,IF(E492="Motorcycle",I492*='Settings &amp; Rates'!$B$10,IF(E492="Bicycle",I492*='Settings &amp; Rates'!$B$11,0)))),"")</f>
        <v/>
      </c>
      <c r="N492" s="6" t="n"/>
    </row>
    <row r="493">
      <c r="A493" s="5" t="n"/>
      <c r="B493" s="6" t="n"/>
      <c r="C493" s="6" t="n"/>
      <c r="D493" s="6" t="n"/>
      <c r="E493" s="6" t="n"/>
      <c r="F493" s="6" t="n"/>
      <c r="G493" s="6" t="n"/>
      <c r="H493" s="6" t="n"/>
      <c r="I493" s="6" t="n"/>
      <c r="J493" s="6">
        <f>IF(E493&lt;&gt;"Car/Van","",SUMIFS($I$8:I493,$E$8:E493,"Car/Van",$A$8:A493,"&gt;="&amp;='Settings &amp; Rates'!$B$3,$A$8:A493,"&lt;="&amp;='Settings &amp; Rates'!$B$4))</f>
        <v/>
      </c>
      <c r="K493" s="6">
        <f>IFERROR(IF(I493=0,"",IF(E493="Car/Van",  (MIN(MAX(='Settings &amp; Rates'!$B$13-SUMIFS($I$8:I492,$E$8:E492,"Car/Van",$A$8:A492,"&gt;="&amp;='Settings &amp; Rates'!$B$3,$A$8:A492,"&lt;="&amp;='Settings &amp; Rates'!$B$4)),I493)*='Settings &amp; Rates'!$B$8  +MAX(I493-MAX(0,='Settings &amp; Rates'!$B$13-SUMIFS($I$8:I492,$E$8:E492,"Car/Van",$A$8:A492,"&gt;="&amp;='Settings &amp; Rates'!$B$3,$A$8:A492,"&lt;="&amp;='Settings &amp; Rates'!$B$4)),0)*='Settings &amp; Rates'!$B$9)/I493,IF(E493="Motorcycle",='Settings &amp; Rates'!$B$10,IF(E493="Bicycle",='Settings &amp; Rates'!$B$11,"")))),"")</f>
        <v/>
      </c>
      <c r="L493" s="6">
        <f>IF(E493="Car/Van",='Settings &amp; Rates'!$B$12*F493,0)</f>
        <v/>
      </c>
      <c r="M493" s="7">
        <f>IFERROR(IF(I493=0,"",IF(E493="Car/Van",  MIN(MAX(='Settings &amp; Rates'!$B$13-SUMIFS($I$8:I492,$E$8:E492,"Car/Van",$A$8:A492,"&gt;="&amp;='Settings &amp; Rates'!$B$3,$A$8:A492,"&lt;="&amp;='Settings &amp; Rates'!$B$4)),I493)*='Settings &amp; Rates'!$B$8 +MAX(I493-MAX(0,='Settings &amp; Rates'!$B$13-SUMIFS($I$8:I492,$E$8:E492,"Car/Van",$A$8:A492,"&gt;="&amp;='Settings &amp; Rates'!$B$3,$A$8:A492,"&lt;="&amp;='Settings &amp; Rates'!$B$4)),0)*='Settings &amp; Rates'!$B$9 +I493*F493*='Settings &amp; Rates'!$B$12,IF(E493="Motorcycle",I493*='Settings &amp; Rates'!$B$10,IF(E493="Bicycle",I493*='Settings &amp; Rates'!$B$11,0)))),"")</f>
        <v/>
      </c>
      <c r="N493" s="6" t="n"/>
    </row>
    <row r="494">
      <c r="A494" s="5" t="n"/>
      <c r="B494" s="6" t="n"/>
      <c r="C494" s="6" t="n"/>
      <c r="D494" s="6" t="n"/>
      <c r="E494" s="6" t="n"/>
      <c r="F494" s="6" t="n"/>
      <c r="G494" s="6" t="n"/>
      <c r="H494" s="6" t="n"/>
      <c r="I494" s="6" t="n"/>
      <c r="J494" s="6">
        <f>IF(E494&lt;&gt;"Car/Van","",SUMIFS($I$8:I494,$E$8:E494,"Car/Van",$A$8:A494,"&gt;="&amp;='Settings &amp; Rates'!$B$3,$A$8:A494,"&lt;="&amp;='Settings &amp; Rates'!$B$4))</f>
        <v/>
      </c>
      <c r="K494" s="6">
        <f>IFERROR(IF(I494=0,"",IF(E494="Car/Van",  (MIN(MAX(='Settings &amp; Rates'!$B$13-SUMIFS($I$8:I493,$E$8:E493,"Car/Van",$A$8:A493,"&gt;="&amp;='Settings &amp; Rates'!$B$3,$A$8:A493,"&lt;="&amp;='Settings &amp; Rates'!$B$4)),I494)*='Settings &amp; Rates'!$B$8  +MAX(I494-MAX(0,='Settings &amp; Rates'!$B$13-SUMIFS($I$8:I493,$E$8:E493,"Car/Van",$A$8:A493,"&gt;="&amp;='Settings &amp; Rates'!$B$3,$A$8:A493,"&lt;="&amp;='Settings &amp; Rates'!$B$4)),0)*='Settings &amp; Rates'!$B$9)/I494,IF(E494="Motorcycle",='Settings &amp; Rates'!$B$10,IF(E494="Bicycle",='Settings &amp; Rates'!$B$11,"")))),"")</f>
        <v/>
      </c>
      <c r="L494" s="6">
        <f>IF(E494="Car/Van",='Settings &amp; Rates'!$B$12*F494,0)</f>
        <v/>
      </c>
      <c r="M494" s="7">
        <f>IFERROR(IF(I494=0,"",IF(E494="Car/Van",  MIN(MAX(='Settings &amp; Rates'!$B$13-SUMIFS($I$8:I493,$E$8:E493,"Car/Van",$A$8:A493,"&gt;="&amp;='Settings &amp; Rates'!$B$3,$A$8:A493,"&lt;="&amp;='Settings &amp; Rates'!$B$4)),I494)*='Settings &amp; Rates'!$B$8 +MAX(I494-MAX(0,='Settings &amp; Rates'!$B$13-SUMIFS($I$8:I493,$E$8:E493,"Car/Van",$A$8:A493,"&gt;="&amp;='Settings &amp; Rates'!$B$3,$A$8:A493,"&lt;="&amp;='Settings &amp; Rates'!$B$4)),0)*='Settings &amp; Rates'!$B$9 +I494*F494*='Settings &amp; Rates'!$B$12,IF(E494="Motorcycle",I494*='Settings &amp; Rates'!$B$10,IF(E494="Bicycle",I494*='Settings &amp; Rates'!$B$11,0)))),"")</f>
        <v/>
      </c>
      <c r="N494" s="6" t="n"/>
    </row>
    <row r="495">
      <c r="A495" s="5" t="n"/>
      <c r="B495" s="6" t="n"/>
      <c r="C495" s="6" t="n"/>
      <c r="D495" s="6" t="n"/>
      <c r="E495" s="6" t="n"/>
      <c r="F495" s="6" t="n"/>
      <c r="G495" s="6" t="n"/>
      <c r="H495" s="6" t="n"/>
      <c r="I495" s="6" t="n"/>
      <c r="J495" s="6">
        <f>IF(E495&lt;&gt;"Car/Van","",SUMIFS($I$8:I495,$E$8:E495,"Car/Van",$A$8:A495,"&gt;="&amp;='Settings &amp; Rates'!$B$3,$A$8:A495,"&lt;="&amp;='Settings &amp; Rates'!$B$4))</f>
        <v/>
      </c>
      <c r="K495" s="6">
        <f>IFERROR(IF(I495=0,"",IF(E495="Car/Van",  (MIN(MAX(='Settings &amp; Rates'!$B$13-SUMIFS($I$8:I494,$E$8:E494,"Car/Van",$A$8:A494,"&gt;="&amp;='Settings &amp; Rates'!$B$3,$A$8:A494,"&lt;="&amp;='Settings &amp; Rates'!$B$4)),I495)*='Settings &amp; Rates'!$B$8  +MAX(I495-MAX(0,='Settings &amp; Rates'!$B$13-SUMIFS($I$8:I494,$E$8:E494,"Car/Van",$A$8:A494,"&gt;="&amp;='Settings &amp; Rates'!$B$3,$A$8:A494,"&lt;="&amp;='Settings &amp; Rates'!$B$4)),0)*='Settings &amp; Rates'!$B$9)/I495,IF(E495="Motorcycle",='Settings &amp; Rates'!$B$10,IF(E495="Bicycle",='Settings &amp; Rates'!$B$11,"")))),"")</f>
        <v/>
      </c>
      <c r="L495" s="6">
        <f>IF(E495="Car/Van",='Settings &amp; Rates'!$B$12*F495,0)</f>
        <v/>
      </c>
      <c r="M495" s="7">
        <f>IFERROR(IF(I495=0,"",IF(E495="Car/Van",  MIN(MAX(='Settings &amp; Rates'!$B$13-SUMIFS($I$8:I494,$E$8:E494,"Car/Van",$A$8:A494,"&gt;="&amp;='Settings &amp; Rates'!$B$3,$A$8:A494,"&lt;="&amp;='Settings &amp; Rates'!$B$4)),I495)*='Settings &amp; Rates'!$B$8 +MAX(I495-MAX(0,='Settings &amp; Rates'!$B$13-SUMIFS($I$8:I494,$E$8:E494,"Car/Van",$A$8:A494,"&gt;="&amp;='Settings &amp; Rates'!$B$3,$A$8:A494,"&lt;="&amp;='Settings &amp; Rates'!$B$4)),0)*='Settings &amp; Rates'!$B$9 +I495*F495*='Settings &amp; Rates'!$B$12,IF(E495="Motorcycle",I495*='Settings &amp; Rates'!$B$10,IF(E495="Bicycle",I495*='Settings &amp; Rates'!$B$11,0)))),"")</f>
        <v/>
      </c>
      <c r="N495" s="6" t="n"/>
    </row>
    <row r="496">
      <c r="A496" s="5" t="n"/>
      <c r="B496" s="6" t="n"/>
      <c r="C496" s="6" t="n"/>
      <c r="D496" s="6" t="n"/>
      <c r="E496" s="6" t="n"/>
      <c r="F496" s="6" t="n"/>
      <c r="G496" s="6" t="n"/>
      <c r="H496" s="6" t="n"/>
      <c r="I496" s="6" t="n"/>
      <c r="J496" s="6">
        <f>IF(E496&lt;&gt;"Car/Van","",SUMIFS($I$8:I496,$E$8:E496,"Car/Van",$A$8:A496,"&gt;="&amp;='Settings &amp; Rates'!$B$3,$A$8:A496,"&lt;="&amp;='Settings &amp; Rates'!$B$4))</f>
        <v/>
      </c>
      <c r="K496" s="6">
        <f>IFERROR(IF(I496=0,"",IF(E496="Car/Van",  (MIN(MAX(='Settings &amp; Rates'!$B$13-SUMIFS($I$8:I495,$E$8:E495,"Car/Van",$A$8:A495,"&gt;="&amp;='Settings &amp; Rates'!$B$3,$A$8:A495,"&lt;="&amp;='Settings &amp; Rates'!$B$4)),I496)*='Settings &amp; Rates'!$B$8  +MAX(I496-MAX(0,='Settings &amp; Rates'!$B$13-SUMIFS($I$8:I495,$E$8:E495,"Car/Van",$A$8:A495,"&gt;="&amp;='Settings &amp; Rates'!$B$3,$A$8:A495,"&lt;="&amp;='Settings &amp; Rates'!$B$4)),0)*='Settings &amp; Rates'!$B$9)/I496,IF(E496="Motorcycle",='Settings &amp; Rates'!$B$10,IF(E496="Bicycle",='Settings &amp; Rates'!$B$11,"")))),"")</f>
        <v/>
      </c>
      <c r="L496" s="6">
        <f>IF(E496="Car/Van",='Settings &amp; Rates'!$B$12*F496,0)</f>
        <v/>
      </c>
      <c r="M496" s="7">
        <f>IFERROR(IF(I496=0,"",IF(E496="Car/Van",  MIN(MAX(='Settings &amp; Rates'!$B$13-SUMIFS($I$8:I495,$E$8:E495,"Car/Van",$A$8:A495,"&gt;="&amp;='Settings &amp; Rates'!$B$3,$A$8:A495,"&lt;="&amp;='Settings &amp; Rates'!$B$4)),I496)*='Settings &amp; Rates'!$B$8 +MAX(I496-MAX(0,='Settings &amp; Rates'!$B$13-SUMIFS($I$8:I495,$E$8:E495,"Car/Van",$A$8:A495,"&gt;="&amp;='Settings &amp; Rates'!$B$3,$A$8:A495,"&lt;="&amp;='Settings &amp; Rates'!$B$4)),0)*='Settings &amp; Rates'!$B$9 +I496*F496*='Settings &amp; Rates'!$B$12,IF(E496="Motorcycle",I496*='Settings &amp; Rates'!$B$10,IF(E496="Bicycle",I496*='Settings &amp; Rates'!$B$11,0)))),"")</f>
        <v/>
      </c>
      <c r="N496" s="6" t="n"/>
    </row>
    <row r="497">
      <c r="A497" s="5" t="n"/>
      <c r="B497" s="6" t="n"/>
      <c r="C497" s="6" t="n"/>
      <c r="D497" s="6" t="n"/>
      <c r="E497" s="6" t="n"/>
      <c r="F497" s="6" t="n"/>
      <c r="G497" s="6" t="n"/>
      <c r="H497" s="6" t="n"/>
      <c r="I497" s="6" t="n"/>
      <c r="J497" s="6">
        <f>IF(E497&lt;&gt;"Car/Van","",SUMIFS($I$8:I497,$E$8:E497,"Car/Van",$A$8:A497,"&gt;="&amp;='Settings &amp; Rates'!$B$3,$A$8:A497,"&lt;="&amp;='Settings &amp; Rates'!$B$4))</f>
        <v/>
      </c>
      <c r="K497" s="6">
        <f>IFERROR(IF(I497=0,"",IF(E497="Car/Van",  (MIN(MAX(='Settings &amp; Rates'!$B$13-SUMIFS($I$8:I496,$E$8:E496,"Car/Van",$A$8:A496,"&gt;="&amp;='Settings &amp; Rates'!$B$3,$A$8:A496,"&lt;="&amp;='Settings &amp; Rates'!$B$4)),I497)*='Settings &amp; Rates'!$B$8  +MAX(I497-MAX(0,='Settings &amp; Rates'!$B$13-SUMIFS($I$8:I496,$E$8:E496,"Car/Van",$A$8:A496,"&gt;="&amp;='Settings &amp; Rates'!$B$3,$A$8:A496,"&lt;="&amp;='Settings &amp; Rates'!$B$4)),0)*='Settings &amp; Rates'!$B$9)/I497,IF(E497="Motorcycle",='Settings &amp; Rates'!$B$10,IF(E497="Bicycle",='Settings &amp; Rates'!$B$11,"")))),"")</f>
        <v/>
      </c>
      <c r="L497" s="6">
        <f>IF(E497="Car/Van",='Settings &amp; Rates'!$B$12*F497,0)</f>
        <v/>
      </c>
      <c r="M497" s="7">
        <f>IFERROR(IF(I497=0,"",IF(E497="Car/Van",  MIN(MAX(='Settings &amp; Rates'!$B$13-SUMIFS($I$8:I496,$E$8:E496,"Car/Van",$A$8:A496,"&gt;="&amp;='Settings &amp; Rates'!$B$3,$A$8:A496,"&lt;="&amp;='Settings &amp; Rates'!$B$4)),I497)*='Settings &amp; Rates'!$B$8 +MAX(I497-MAX(0,='Settings &amp; Rates'!$B$13-SUMIFS($I$8:I496,$E$8:E496,"Car/Van",$A$8:A496,"&gt;="&amp;='Settings &amp; Rates'!$B$3,$A$8:A496,"&lt;="&amp;='Settings &amp; Rates'!$B$4)),0)*='Settings &amp; Rates'!$B$9 +I497*F497*='Settings &amp; Rates'!$B$12,IF(E497="Motorcycle",I497*='Settings &amp; Rates'!$B$10,IF(E497="Bicycle",I497*='Settings &amp; Rates'!$B$11,0)))),"")</f>
        <v/>
      </c>
      <c r="N497" s="6" t="n"/>
    </row>
    <row r="498">
      <c r="A498" s="5" t="n"/>
      <c r="B498" s="6" t="n"/>
      <c r="C498" s="6" t="n"/>
      <c r="D498" s="6" t="n"/>
      <c r="E498" s="6" t="n"/>
      <c r="F498" s="6" t="n"/>
      <c r="G498" s="6" t="n"/>
      <c r="H498" s="6" t="n"/>
      <c r="I498" s="6" t="n"/>
      <c r="J498" s="6">
        <f>IF(E498&lt;&gt;"Car/Van","",SUMIFS($I$8:I498,$E$8:E498,"Car/Van",$A$8:A498,"&gt;="&amp;='Settings &amp; Rates'!$B$3,$A$8:A498,"&lt;="&amp;='Settings &amp; Rates'!$B$4))</f>
        <v/>
      </c>
      <c r="K498" s="6">
        <f>IFERROR(IF(I498=0,"",IF(E498="Car/Van",  (MIN(MAX(='Settings &amp; Rates'!$B$13-SUMIFS($I$8:I497,$E$8:E497,"Car/Van",$A$8:A497,"&gt;="&amp;='Settings &amp; Rates'!$B$3,$A$8:A497,"&lt;="&amp;='Settings &amp; Rates'!$B$4)),I498)*='Settings &amp; Rates'!$B$8  +MAX(I498-MAX(0,='Settings &amp; Rates'!$B$13-SUMIFS($I$8:I497,$E$8:E497,"Car/Van",$A$8:A497,"&gt;="&amp;='Settings &amp; Rates'!$B$3,$A$8:A497,"&lt;="&amp;='Settings &amp; Rates'!$B$4)),0)*='Settings &amp; Rates'!$B$9)/I498,IF(E498="Motorcycle",='Settings &amp; Rates'!$B$10,IF(E498="Bicycle",='Settings &amp; Rates'!$B$11,"")))),"")</f>
        <v/>
      </c>
      <c r="L498" s="6">
        <f>IF(E498="Car/Van",='Settings &amp; Rates'!$B$12*F498,0)</f>
        <v/>
      </c>
      <c r="M498" s="7">
        <f>IFERROR(IF(I498=0,"",IF(E498="Car/Van",  MIN(MAX(='Settings &amp; Rates'!$B$13-SUMIFS($I$8:I497,$E$8:E497,"Car/Van",$A$8:A497,"&gt;="&amp;='Settings &amp; Rates'!$B$3,$A$8:A497,"&lt;="&amp;='Settings &amp; Rates'!$B$4)),I498)*='Settings &amp; Rates'!$B$8 +MAX(I498-MAX(0,='Settings &amp; Rates'!$B$13-SUMIFS($I$8:I497,$E$8:E497,"Car/Van",$A$8:A497,"&gt;="&amp;='Settings &amp; Rates'!$B$3,$A$8:A497,"&lt;="&amp;='Settings &amp; Rates'!$B$4)),0)*='Settings &amp; Rates'!$B$9 +I498*F498*='Settings &amp; Rates'!$B$12,IF(E498="Motorcycle",I498*='Settings &amp; Rates'!$B$10,IF(E498="Bicycle",I498*='Settings &amp; Rates'!$B$11,0)))),"")</f>
        <v/>
      </c>
      <c r="N498" s="6" t="n"/>
    </row>
    <row r="499">
      <c r="A499" s="5" t="n"/>
      <c r="B499" s="6" t="n"/>
      <c r="C499" s="6" t="n"/>
      <c r="D499" s="6" t="n"/>
      <c r="E499" s="6" t="n"/>
      <c r="F499" s="6" t="n"/>
      <c r="G499" s="6" t="n"/>
      <c r="H499" s="6" t="n"/>
      <c r="I499" s="6" t="n"/>
      <c r="J499" s="6">
        <f>IF(E499&lt;&gt;"Car/Van","",SUMIFS($I$8:I499,$E$8:E499,"Car/Van",$A$8:A499,"&gt;="&amp;='Settings &amp; Rates'!$B$3,$A$8:A499,"&lt;="&amp;='Settings &amp; Rates'!$B$4))</f>
        <v/>
      </c>
      <c r="K499" s="6">
        <f>IFERROR(IF(I499=0,"",IF(E499="Car/Van",  (MIN(MAX(='Settings &amp; Rates'!$B$13-SUMIFS($I$8:I498,$E$8:E498,"Car/Van",$A$8:A498,"&gt;="&amp;='Settings &amp; Rates'!$B$3,$A$8:A498,"&lt;="&amp;='Settings &amp; Rates'!$B$4)),I499)*='Settings &amp; Rates'!$B$8  +MAX(I499-MAX(0,='Settings &amp; Rates'!$B$13-SUMIFS($I$8:I498,$E$8:E498,"Car/Van",$A$8:A498,"&gt;="&amp;='Settings &amp; Rates'!$B$3,$A$8:A498,"&lt;="&amp;='Settings &amp; Rates'!$B$4)),0)*='Settings &amp; Rates'!$B$9)/I499,IF(E499="Motorcycle",='Settings &amp; Rates'!$B$10,IF(E499="Bicycle",='Settings &amp; Rates'!$B$11,"")))),"")</f>
        <v/>
      </c>
      <c r="L499" s="6">
        <f>IF(E499="Car/Van",='Settings &amp; Rates'!$B$12*F499,0)</f>
        <v/>
      </c>
      <c r="M499" s="7">
        <f>IFERROR(IF(I499=0,"",IF(E499="Car/Van",  MIN(MAX(='Settings &amp; Rates'!$B$13-SUMIFS($I$8:I498,$E$8:E498,"Car/Van",$A$8:A498,"&gt;="&amp;='Settings &amp; Rates'!$B$3,$A$8:A498,"&lt;="&amp;='Settings &amp; Rates'!$B$4)),I499)*='Settings &amp; Rates'!$B$8 +MAX(I499-MAX(0,='Settings &amp; Rates'!$B$13-SUMIFS($I$8:I498,$E$8:E498,"Car/Van",$A$8:A498,"&gt;="&amp;='Settings &amp; Rates'!$B$3,$A$8:A498,"&lt;="&amp;='Settings &amp; Rates'!$B$4)),0)*='Settings &amp; Rates'!$B$9 +I499*F499*='Settings &amp; Rates'!$B$12,IF(E499="Motorcycle",I499*='Settings &amp; Rates'!$B$10,IF(E499="Bicycle",I499*='Settings &amp; Rates'!$B$11,0)))),"")</f>
        <v/>
      </c>
      <c r="N499" s="6" t="n"/>
    </row>
    <row r="500">
      <c r="A500" s="5" t="n"/>
      <c r="B500" s="6" t="n"/>
      <c r="C500" s="6" t="n"/>
      <c r="D500" s="6" t="n"/>
      <c r="E500" s="6" t="n"/>
      <c r="F500" s="6" t="n"/>
      <c r="G500" s="6" t="n"/>
      <c r="H500" s="6" t="n"/>
      <c r="I500" s="6" t="n"/>
      <c r="J500" s="6">
        <f>IF(E500&lt;&gt;"Car/Van","",SUMIFS($I$8:I500,$E$8:E500,"Car/Van",$A$8:A500,"&gt;="&amp;='Settings &amp; Rates'!$B$3,$A$8:A500,"&lt;="&amp;='Settings &amp; Rates'!$B$4))</f>
        <v/>
      </c>
      <c r="K500" s="6">
        <f>IFERROR(IF(I500=0,"",IF(E500="Car/Van",  (MIN(MAX(='Settings &amp; Rates'!$B$13-SUMIFS($I$8:I499,$E$8:E499,"Car/Van",$A$8:A499,"&gt;="&amp;='Settings &amp; Rates'!$B$3,$A$8:A499,"&lt;="&amp;='Settings &amp; Rates'!$B$4)),I500)*='Settings &amp; Rates'!$B$8  +MAX(I500-MAX(0,='Settings &amp; Rates'!$B$13-SUMIFS($I$8:I499,$E$8:E499,"Car/Van",$A$8:A499,"&gt;="&amp;='Settings &amp; Rates'!$B$3,$A$8:A499,"&lt;="&amp;='Settings &amp; Rates'!$B$4)),0)*='Settings &amp; Rates'!$B$9)/I500,IF(E500="Motorcycle",='Settings &amp; Rates'!$B$10,IF(E500="Bicycle",='Settings &amp; Rates'!$B$11,"")))),"")</f>
        <v/>
      </c>
      <c r="L500" s="6">
        <f>IF(E500="Car/Van",='Settings &amp; Rates'!$B$12*F500,0)</f>
        <v/>
      </c>
      <c r="M500" s="7">
        <f>IFERROR(IF(I500=0,"",IF(E500="Car/Van",  MIN(MAX(='Settings &amp; Rates'!$B$13-SUMIFS($I$8:I499,$E$8:E499,"Car/Van",$A$8:A499,"&gt;="&amp;='Settings &amp; Rates'!$B$3,$A$8:A499,"&lt;="&amp;='Settings &amp; Rates'!$B$4)),I500)*='Settings &amp; Rates'!$B$8 +MAX(I500-MAX(0,='Settings &amp; Rates'!$B$13-SUMIFS($I$8:I499,$E$8:E499,"Car/Van",$A$8:A499,"&gt;="&amp;='Settings &amp; Rates'!$B$3,$A$8:A499,"&lt;="&amp;='Settings &amp; Rates'!$B$4)),0)*='Settings &amp; Rates'!$B$9 +I500*F500*='Settings &amp; Rates'!$B$12,IF(E500="Motorcycle",I500*='Settings &amp; Rates'!$B$10,IF(E500="Bicycle",I500*='Settings &amp; Rates'!$B$11,0)))),"")</f>
        <v/>
      </c>
      <c r="N500" s="6" t="n"/>
    </row>
    <row r="501">
      <c r="A501" s="5" t="n"/>
      <c r="B501" s="6" t="n"/>
      <c r="C501" s="6" t="n"/>
      <c r="D501" s="6" t="n"/>
      <c r="E501" s="6" t="n"/>
      <c r="F501" s="6" t="n"/>
      <c r="G501" s="6" t="n"/>
      <c r="H501" s="6" t="n"/>
      <c r="I501" s="6" t="n"/>
      <c r="J501" s="6">
        <f>IF(E501&lt;&gt;"Car/Van","",SUMIFS($I$8:I501,$E$8:E501,"Car/Van",$A$8:A501,"&gt;="&amp;='Settings &amp; Rates'!$B$3,$A$8:A501,"&lt;="&amp;='Settings &amp; Rates'!$B$4))</f>
        <v/>
      </c>
      <c r="K501" s="6">
        <f>IFERROR(IF(I501=0,"",IF(E501="Car/Van",  (MIN(MAX(='Settings &amp; Rates'!$B$13-SUMIFS($I$8:I500,$E$8:E500,"Car/Van",$A$8:A500,"&gt;="&amp;='Settings &amp; Rates'!$B$3,$A$8:A500,"&lt;="&amp;='Settings &amp; Rates'!$B$4)),I501)*='Settings &amp; Rates'!$B$8  +MAX(I501-MAX(0,='Settings &amp; Rates'!$B$13-SUMIFS($I$8:I500,$E$8:E500,"Car/Van",$A$8:A500,"&gt;="&amp;='Settings &amp; Rates'!$B$3,$A$8:A500,"&lt;="&amp;='Settings &amp; Rates'!$B$4)),0)*='Settings &amp; Rates'!$B$9)/I501,IF(E501="Motorcycle",='Settings &amp; Rates'!$B$10,IF(E501="Bicycle",='Settings &amp; Rates'!$B$11,"")))),"")</f>
        <v/>
      </c>
      <c r="L501" s="6">
        <f>IF(E501="Car/Van",='Settings &amp; Rates'!$B$12*F501,0)</f>
        <v/>
      </c>
      <c r="M501" s="7">
        <f>IFERROR(IF(I501=0,"",IF(E501="Car/Van",  MIN(MAX(='Settings &amp; Rates'!$B$13-SUMIFS($I$8:I500,$E$8:E500,"Car/Van",$A$8:A500,"&gt;="&amp;='Settings &amp; Rates'!$B$3,$A$8:A500,"&lt;="&amp;='Settings &amp; Rates'!$B$4)),I501)*='Settings &amp; Rates'!$B$8 +MAX(I501-MAX(0,='Settings &amp; Rates'!$B$13-SUMIFS($I$8:I500,$E$8:E500,"Car/Van",$A$8:A500,"&gt;="&amp;='Settings &amp; Rates'!$B$3,$A$8:A500,"&lt;="&amp;='Settings &amp; Rates'!$B$4)),0)*='Settings &amp; Rates'!$B$9 +I501*F501*='Settings &amp; Rates'!$B$12,IF(E501="Motorcycle",I501*='Settings &amp; Rates'!$B$10,IF(E501="Bicycle",I501*='Settings &amp; Rates'!$B$11,0)))),"")</f>
        <v/>
      </c>
      <c r="N501" s="6" t="n"/>
    </row>
    <row r="502">
      <c r="A502" s="5" t="n"/>
      <c r="B502" s="6" t="n"/>
      <c r="C502" s="6" t="n"/>
      <c r="D502" s="6" t="n"/>
      <c r="E502" s="6" t="n"/>
      <c r="F502" s="6" t="n"/>
      <c r="G502" s="6" t="n"/>
      <c r="H502" s="6" t="n"/>
      <c r="I502" s="6" t="n"/>
      <c r="J502" s="6">
        <f>IF(E502&lt;&gt;"Car/Van","",SUMIFS($I$8:I502,$E$8:E502,"Car/Van",$A$8:A502,"&gt;="&amp;='Settings &amp; Rates'!$B$3,$A$8:A502,"&lt;="&amp;='Settings &amp; Rates'!$B$4))</f>
        <v/>
      </c>
      <c r="K502" s="6">
        <f>IFERROR(IF(I502=0,"",IF(E502="Car/Van",  (MIN(MAX(='Settings &amp; Rates'!$B$13-SUMIFS($I$8:I501,$E$8:E501,"Car/Van",$A$8:A501,"&gt;="&amp;='Settings &amp; Rates'!$B$3,$A$8:A501,"&lt;="&amp;='Settings &amp; Rates'!$B$4)),I502)*='Settings &amp; Rates'!$B$8  +MAX(I502-MAX(0,='Settings &amp; Rates'!$B$13-SUMIFS($I$8:I501,$E$8:E501,"Car/Van",$A$8:A501,"&gt;="&amp;='Settings &amp; Rates'!$B$3,$A$8:A501,"&lt;="&amp;='Settings &amp; Rates'!$B$4)),0)*='Settings &amp; Rates'!$B$9)/I502,IF(E502="Motorcycle",='Settings &amp; Rates'!$B$10,IF(E502="Bicycle",='Settings &amp; Rates'!$B$11,"")))),"")</f>
        <v/>
      </c>
      <c r="L502" s="6">
        <f>IF(E502="Car/Van",='Settings &amp; Rates'!$B$12*F502,0)</f>
        <v/>
      </c>
      <c r="M502" s="7">
        <f>IFERROR(IF(I502=0,"",IF(E502="Car/Van",  MIN(MAX(='Settings &amp; Rates'!$B$13-SUMIFS($I$8:I501,$E$8:E501,"Car/Van",$A$8:A501,"&gt;="&amp;='Settings &amp; Rates'!$B$3,$A$8:A501,"&lt;="&amp;='Settings &amp; Rates'!$B$4)),I502)*='Settings &amp; Rates'!$B$8 +MAX(I502-MAX(0,='Settings &amp; Rates'!$B$13-SUMIFS($I$8:I501,$E$8:E501,"Car/Van",$A$8:A501,"&gt;="&amp;='Settings &amp; Rates'!$B$3,$A$8:A501,"&lt;="&amp;='Settings &amp; Rates'!$B$4)),0)*='Settings &amp; Rates'!$B$9 +I502*F502*='Settings &amp; Rates'!$B$12,IF(E502="Motorcycle",I502*='Settings &amp; Rates'!$B$10,IF(E502="Bicycle",I502*='Settings &amp; Rates'!$B$11,0)))),"")</f>
        <v/>
      </c>
      <c r="N502" s="6" t="n"/>
    </row>
    <row r="503">
      <c r="A503" s="5" t="n"/>
      <c r="B503" s="6" t="n"/>
      <c r="C503" s="6" t="n"/>
      <c r="D503" s="6" t="n"/>
      <c r="E503" s="6" t="n"/>
      <c r="F503" s="6" t="n"/>
      <c r="G503" s="6" t="n"/>
      <c r="H503" s="6" t="n"/>
      <c r="I503" s="6" t="n"/>
      <c r="J503" s="6">
        <f>IF(E503&lt;&gt;"Car/Van","",SUMIFS($I$8:I503,$E$8:E503,"Car/Van",$A$8:A503,"&gt;="&amp;='Settings &amp; Rates'!$B$3,$A$8:A503,"&lt;="&amp;='Settings &amp; Rates'!$B$4))</f>
        <v/>
      </c>
      <c r="K503" s="6">
        <f>IFERROR(IF(I503=0,"",IF(E503="Car/Van",  (MIN(MAX(='Settings &amp; Rates'!$B$13-SUMIFS($I$8:I502,$E$8:E502,"Car/Van",$A$8:A502,"&gt;="&amp;='Settings &amp; Rates'!$B$3,$A$8:A502,"&lt;="&amp;='Settings &amp; Rates'!$B$4)),I503)*='Settings &amp; Rates'!$B$8  +MAX(I503-MAX(0,='Settings &amp; Rates'!$B$13-SUMIFS($I$8:I502,$E$8:E502,"Car/Van",$A$8:A502,"&gt;="&amp;='Settings &amp; Rates'!$B$3,$A$8:A502,"&lt;="&amp;='Settings &amp; Rates'!$B$4)),0)*='Settings &amp; Rates'!$B$9)/I503,IF(E503="Motorcycle",='Settings &amp; Rates'!$B$10,IF(E503="Bicycle",='Settings &amp; Rates'!$B$11,"")))),"")</f>
        <v/>
      </c>
      <c r="L503" s="6">
        <f>IF(E503="Car/Van",='Settings &amp; Rates'!$B$12*F503,0)</f>
        <v/>
      </c>
      <c r="M503" s="7">
        <f>IFERROR(IF(I503=0,"",IF(E503="Car/Van",  MIN(MAX(='Settings &amp; Rates'!$B$13-SUMIFS($I$8:I502,$E$8:E502,"Car/Van",$A$8:A502,"&gt;="&amp;='Settings &amp; Rates'!$B$3,$A$8:A502,"&lt;="&amp;='Settings &amp; Rates'!$B$4)),I503)*='Settings &amp; Rates'!$B$8 +MAX(I503-MAX(0,='Settings &amp; Rates'!$B$13-SUMIFS($I$8:I502,$E$8:E502,"Car/Van",$A$8:A502,"&gt;="&amp;='Settings &amp; Rates'!$B$3,$A$8:A502,"&lt;="&amp;='Settings &amp; Rates'!$B$4)),0)*='Settings &amp; Rates'!$B$9 +I503*F503*='Settings &amp; Rates'!$B$12,IF(E503="Motorcycle",I503*='Settings &amp; Rates'!$B$10,IF(E503="Bicycle",I503*='Settings &amp; Rates'!$B$11,0)))),"")</f>
        <v/>
      </c>
      <c r="N503" s="6" t="n"/>
    </row>
    <row r="504">
      <c r="A504" s="5" t="n"/>
      <c r="B504" s="6" t="n"/>
      <c r="C504" s="6" t="n"/>
      <c r="D504" s="6" t="n"/>
      <c r="E504" s="6" t="n"/>
      <c r="F504" s="6" t="n"/>
      <c r="G504" s="6" t="n"/>
      <c r="H504" s="6" t="n"/>
      <c r="I504" s="6" t="n"/>
      <c r="J504" s="6">
        <f>IF(E504&lt;&gt;"Car/Van","",SUMIFS($I$8:I504,$E$8:E504,"Car/Van",$A$8:A504,"&gt;="&amp;='Settings &amp; Rates'!$B$3,$A$8:A504,"&lt;="&amp;='Settings &amp; Rates'!$B$4))</f>
        <v/>
      </c>
      <c r="K504" s="6">
        <f>IFERROR(IF(I504=0,"",IF(E504="Car/Van",  (MIN(MAX(='Settings &amp; Rates'!$B$13-SUMIFS($I$8:I503,$E$8:E503,"Car/Van",$A$8:A503,"&gt;="&amp;='Settings &amp; Rates'!$B$3,$A$8:A503,"&lt;="&amp;='Settings &amp; Rates'!$B$4)),I504)*='Settings &amp; Rates'!$B$8  +MAX(I504-MAX(0,='Settings &amp; Rates'!$B$13-SUMIFS($I$8:I503,$E$8:E503,"Car/Van",$A$8:A503,"&gt;="&amp;='Settings &amp; Rates'!$B$3,$A$8:A503,"&lt;="&amp;='Settings &amp; Rates'!$B$4)),0)*='Settings &amp; Rates'!$B$9)/I504,IF(E504="Motorcycle",='Settings &amp; Rates'!$B$10,IF(E504="Bicycle",='Settings &amp; Rates'!$B$11,"")))),"")</f>
        <v/>
      </c>
      <c r="L504" s="6">
        <f>IF(E504="Car/Van",='Settings &amp; Rates'!$B$12*F504,0)</f>
        <v/>
      </c>
      <c r="M504" s="7">
        <f>IFERROR(IF(I504=0,"",IF(E504="Car/Van",  MIN(MAX(='Settings &amp; Rates'!$B$13-SUMIFS($I$8:I503,$E$8:E503,"Car/Van",$A$8:A503,"&gt;="&amp;='Settings &amp; Rates'!$B$3,$A$8:A503,"&lt;="&amp;='Settings &amp; Rates'!$B$4)),I504)*='Settings &amp; Rates'!$B$8 +MAX(I504-MAX(0,='Settings &amp; Rates'!$B$13-SUMIFS($I$8:I503,$E$8:E503,"Car/Van",$A$8:A503,"&gt;="&amp;='Settings &amp; Rates'!$B$3,$A$8:A503,"&lt;="&amp;='Settings &amp; Rates'!$B$4)),0)*='Settings &amp; Rates'!$B$9 +I504*F504*='Settings &amp; Rates'!$B$12,IF(E504="Motorcycle",I504*='Settings &amp; Rates'!$B$10,IF(E504="Bicycle",I504*='Settings &amp; Rates'!$B$11,0)))),"")</f>
        <v/>
      </c>
      <c r="N504" s="6" t="n"/>
    </row>
    <row r="505">
      <c r="A505" s="5" t="n"/>
      <c r="B505" s="6" t="n"/>
      <c r="C505" s="6" t="n"/>
      <c r="D505" s="6" t="n"/>
      <c r="E505" s="6" t="n"/>
      <c r="F505" s="6" t="n"/>
      <c r="G505" s="6" t="n"/>
      <c r="H505" s="6" t="n"/>
      <c r="I505" s="6" t="n"/>
      <c r="J505" s="6">
        <f>IF(E505&lt;&gt;"Car/Van","",SUMIFS($I$8:I505,$E$8:E505,"Car/Van",$A$8:A505,"&gt;="&amp;='Settings &amp; Rates'!$B$3,$A$8:A505,"&lt;="&amp;='Settings &amp; Rates'!$B$4))</f>
        <v/>
      </c>
      <c r="K505" s="6">
        <f>IFERROR(IF(I505=0,"",IF(E505="Car/Van",  (MIN(MAX(='Settings &amp; Rates'!$B$13-SUMIFS($I$8:I504,$E$8:E504,"Car/Van",$A$8:A504,"&gt;="&amp;='Settings &amp; Rates'!$B$3,$A$8:A504,"&lt;="&amp;='Settings &amp; Rates'!$B$4)),I505)*='Settings &amp; Rates'!$B$8  +MAX(I505-MAX(0,='Settings &amp; Rates'!$B$13-SUMIFS($I$8:I504,$E$8:E504,"Car/Van",$A$8:A504,"&gt;="&amp;='Settings &amp; Rates'!$B$3,$A$8:A504,"&lt;="&amp;='Settings &amp; Rates'!$B$4)),0)*='Settings &amp; Rates'!$B$9)/I505,IF(E505="Motorcycle",='Settings &amp; Rates'!$B$10,IF(E505="Bicycle",='Settings &amp; Rates'!$B$11,"")))),"")</f>
        <v/>
      </c>
      <c r="L505" s="6">
        <f>IF(E505="Car/Van",='Settings &amp; Rates'!$B$12*F505,0)</f>
        <v/>
      </c>
      <c r="M505" s="7">
        <f>IFERROR(IF(I505=0,"",IF(E505="Car/Van",  MIN(MAX(='Settings &amp; Rates'!$B$13-SUMIFS($I$8:I504,$E$8:E504,"Car/Van",$A$8:A504,"&gt;="&amp;='Settings &amp; Rates'!$B$3,$A$8:A504,"&lt;="&amp;='Settings &amp; Rates'!$B$4)),I505)*='Settings &amp; Rates'!$B$8 +MAX(I505-MAX(0,='Settings &amp; Rates'!$B$13-SUMIFS($I$8:I504,$E$8:E504,"Car/Van",$A$8:A504,"&gt;="&amp;='Settings &amp; Rates'!$B$3,$A$8:A504,"&lt;="&amp;='Settings &amp; Rates'!$B$4)),0)*='Settings &amp; Rates'!$B$9 +I505*F505*='Settings &amp; Rates'!$B$12,IF(E505="Motorcycle",I505*='Settings &amp; Rates'!$B$10,IF(E505="Bicycle",I505*='Settings &amp; Rates'!$B$11,0)))),"")</f>
        <v/>
      </c>
      <c r="N505" s="6" t="n"/>
    </row>
    <row r="506">
      <c r="A506" s="5" t="n"/>
      <c r="B506" s="6" t="n"/>
      <c r="C506" s="6" t="n"/>
      <c r="D506" s="6" t="n"/>
      <c r="E506" s="6" t="n"/>
      <c r="F506" s="6" t="n"/>
      <c r="G506" s="6" t="n"/>
      <c r="H506" s="6" t="n"/>
      <c r="I506" s="6" t="n"/>
      <c r="J506" s="6">
        <f>IF(E506&lt;&gt;"Car/Van","",SUMIFS($I$8:I506,$E$8:E506,"Car/Van",$A$8:A506,"&gt;="&amp;='Settings &amp; Rates'!$B$3,$A$8:A506,"&lt;="&amp;='Settings &amp; Rates'!$B$4))</f>
        <v/>
      </c>
      <c r="K506" s="6">
        <f>IFERROR(IF(I506=0,"",IF(E506="Car/Van",  (MIN(MAX(='Settings &amp; Rates'!$B$13-SUMIFS($I$8:I505,$E$8:E505,"Car/Van",$A$8:A505,"&gt;="&amp;='Settings &amp; Rates'!$B$3,$A$8:A505,"&lt;="&amp;='Settings &amp; Rates'!$B$4)),I506)*='Settings &amp; Rates'!$B$8  +MAX(I506-MAX(0,='Settings &amp; Rates'!$B$13-SUMIFS($I$8:I505,$E$8:E505,"Car/Van",$A$8:A505,"&gt;="&amp;='Settings &amp; Rates'!$B$3,$A$8:A505,"&lt;="&amp;='Settings &amp; Rates'!$B$4)),0)*='Settings &amp; Rates'!$B$9)/I506,IF(E506="Motorcycle",='Settings &amp; Rates'!$B$10,IF(E506="Bicycle",='Settings &amp; Rates'!$B$11,"")))),"")</f>
        <v/>
      </c>
      <c r="L506" s="6">
        <f>IF(E506="Car/Van",='Settings &amp; Rates'!$B$12*F506,0)</f>
        <v/>
      </c>
      <c r="M506" s="7">
        <f>IFERROR(IF(I506=0,"",IF(E506="Car/Van",  MIN(MAX(='Settings &amp; Rates'!$B$13-SUMIFS($I$8:I505,$E$8:E505,"Car/Van",$A$8:A505,"&gt;="&amp;='Settings &amp; Rates'!$B$3,$A$8:A505,"&lt;="&amp;='Settings &amp; Rates'!$B$4)),I506)*='Settings &amp; Rates'!$B$8 +MAX(I506-MAX(0,='Settings &amp; Rates'!$B$13-SUMIFS($I$8:I505,$E$8:E505,"Car/Van",$A$8:A505,"&gt;="&amp;='Settings &amp; Rates'!$B$3,$A$8:A505,"&lt;="&amp;='Settings &amp; Rates'!$B$4)),0)*='Settings &amp; Rates'!$B$9 +I506*F506*='Settings &amp; Rates'!$B$12,IF(E506="Motorcycle",I506*='Settings &amp; Rates'!$B$10,IF(E506="Bicycle",I506*='Settings &amp; Rates'!$B$11,0)))),"")</f>
        <v/>
      </c>
      <c r="N506" s="6" t="n"/>
    </row>
    <row r="507">
      <c r="A507" s="5" t="n"/>
      <c r="B507" s="6" t="n"/>
      <c r="C507" s="6" t="n"/>
      <c r="D507" s="6" t="n"/>
      <c r="E507" s="6" t="n"/>
      <c r="F507" s="6" t="n"/>
      <c r="G507" s="6" t="n"/>
      <c r="H507" s="6" t="n"/>
      <c r="I507" s="6" t="n"/>
      <c r="J507" s="6">
        <f>IF(E507&lt;&gt;"Car/Van","",SUMIFS($I$8:I507,$E$8:E507,"Car/Van",$A$8:A507,"&gt;="&amp;='Settings &amp; Rates'!$B$3,$A$8:A507,"&lt;="&amp;='Settings &amp; Rates'!$B$4))</f>
        <v/>
      </c>
      <c r="K507" s="6">
        <f>IFERROR(IF(I507=0,"",IF(E507="Car/Van",  (MIN(MAX(='Settings &amp; Rates'!$B$13-SUMIFS($I$8:I506,$E$8:E506,"Car/Van",$A$8:A506,"&gt;="&amp;='Settings &amp; Rates'!$B$3,$A$8:A506,"&lt;="&amp;='Settings &amp; Rates'!$B$4)),I507)*='Settings &amp; Rates'!$B$8  +MAX(I507-MAX(0,='Settings &amp; Rates'!$B$13-SUMIFS($I$8:I506,$E$8:E506,"Car/Van",$A$8:A506,"&gt;="&amp;='Settings &amp; Rates'!$B$3,$A$8:A506,"&lt;="&amp;='Settings &amp; Rates'!$B$4)),0)*='Settings &amp; Rates'!$B$9)/I507,IF(E507="Motorcycle",='Settings &amp; Rates'!$B$10,IF(E507="Bicycle",='Settings &amp; Rates'!$B$11,"")))),"")</f>
        <v/>
      </c>
      <c r="L507" s="6">
        <f>IF(E507="Car/Van",='Settings &amp; Rates'!$B$12*F507,0)</f>
        <v/>
      </c>
      <c r="M507" s="7">
        <f>IFERROR(IF(I507=0,"",IF(E507="Car/Van",  MIN(MAX(='Settings &amp; Rates'!$B$13-SUMIFS($I$8:I506,$E$8:E506,"Car/Van",$A$8:A506,"&gt;="&amp;='Settings &amp; Rates'!$B$3,$A$8:A506,"&lt;="&amp;='Settings &amp; Rates'!$B$4)),I507)*='Settings &amp; Rates'!$B$8 +MAX(I507-MAX(0,='Settings &amp; Rates'!$B$13-SUMIFS($I$8:I506,$E$8:E506,"Car/Van",$A$8:A506,"&gt;="&amp;='Settings &amp; Rates'!$B$3,$A$8:A506,"&lt;="&amp;='Settings &amp; Rates'!$B$4)),0)*='Settings &amp; Rates'!$B$9 +I507*F507*='Settings &amp; Rates'!$B$12,IF(E507="Motorcycle",I507*='Settings &amp; Rates'!$B$10,IF(E507="Bicycle",I507*='Settings &amp; Rates'!$B$11,0)))),"")</f>
        <v/>
      </c>
      <c r="N507" s="6" t="n"/>
    </row>
    <row r="508">
      <c r="A508" s="5" t="n"/>
      <c r="B508" s="6" t="n"/>
      <c r="C508" s="6" t="n"/>
      <c r="D508" s="6" t="n"/>
      <c r="E508" s="6" t="n"/>
      <c r="F508" s="6" t="n"/>
      <c r="G508" s="6" t="n"/>
      <c r="H508" s="6" t="n"/>
      <c r="I508" s="6" t="n"/>
      <c r="J508" s="6">
        <f>IF(E508&lt;&gt;"Car/Van","",SUMIFS($I$8:I508,$E$8:E508,"Car/Van",$A$8:A508,"&gt;="&amp;='Settings &amp; Rates'!$B$3,$A$8:A508,"&lt;="&amp;='Settings &amp; Rates'!$B$4))</f>
        <v/>
      </c>
      <c r="K508" s="6">
        <f>IFERROR(IF(I508=0,"",IF(E508="Car/Van",  (MIN(MAX(='Settings &amp; Rates'!$B$13-SUMIFS($I$8:I507,$E$8:E507,"Car/Van",$A$8:A507,"&gt;="&amp;='Settings &amp; Rates'!$B$3,$A$8:A507,"&lt;="&amp;='Settings &amp; Rates'!$B$4)),I508)*='Settings &amp; Rates'!$B$8  +MAX(I508-MAX(0,='Settings &amp; Rates'!$B$13-SUMIFS($I$8:I507,$E$8:E507,"Car/Van",$A$8:A507,"&gt;="&amp;='Settings &amp; Rates'!$B$3,$A$8:A507,"&lt;="&amp;='Settings &amp; Rates'!$B$4)),0)*='Settings &amp; Rates'!$B$9)/I508,IF(E508="Motorcycle",='Settings &amp; Rates'!$B$10,IF(E508="Bicycle",='Settings &amp; Rates'!$B$11,"")))),"")</f>
        <v/>
      </c>
      <c r="L508" s="6">
        <f>IF(E508="Car/Van",='Settings &amp; Rates'!$B$12*F508,0)</f>
        <v/>
      </c>
      <c r="M508" s="7">
        <f>IFERROR(IF(I508=0,"",IF(E508="Car/Van",  MIN(MAX(='Settings &amp; Rates'!$B$13-SUMIFS($I$8:I507,$E$8:E507,"Car/Van",$A$8:A507,"&gt;="&amp;='Settings &amp; Rates'!$B$3,$A$8:A507,"&lt;="&amp;='Settings &amp; Rates'!$B$4)),I508)*='Settings &amp; Rates'!$B$8 +MAX(I508-MAX(0,='Settings &amp; Rates'!$B$13-SUMIFS($I$8:I507,$E$8:E507,"Car/Van",$A$8:A507,"&gt;="&amp;='Settings &amp; Rates'!$B$3,$A$8:A507,"&lt;="&amp;='Settings &amp; Rates'!$B$4)),0)*='Settings &amp; Rates'!$B$9 +I508*F508*='Settings &amp; Rates'!$B$12,IF(E508="Motorcycle",I508*='Settings &amp; Rates'!$B$10,IF(E508="Bicycle",I508*='Settings &amp; Rates'!$B$11,0)))),"")</f>
        <v/>
      </c>
      <c r="N508" s="6" t="n"/>
    </row>
    <row r="509">
      <c r="A509" s="5" t="n"/>
      <c r="B509" s="6" t="n"/>
      <c r="C509" s="6" t="n"/>
      <c r="D509" s="6" t="n"/>
      <c r="E509" s="6" t="n"/>
      <c r="F509" s="6" t="n"/>
      <c r="G509" s="6" t="n"/>
      <c r="H509" s="6" t="n"/>
      <c r="I509" s="6" t="n"/>
      <c r="J509" s="6">
        <f>IF(E509&lt;&gt;"Car/Van","",SUMIFS($I$8:I509,$E$8:E509,"Car/Van",$A$8:A509,"&gt;="&amp;='Settings &amp; Rates'!$B$3,$A$8:A509,"&lt;="&amp;='Settings &amp; Rates'!$B$4))</f>
        <v/>
      </c>
      <c r="K509" s="6">
        <f>IFERROR(IF(I509=0,"",IF(E509="Car/Van",  (MIN(MAX(='Settings &amp; Rates'!$B$13-SUMIFS($I$8:I508,$E$8:E508,"Car/Van",$A$8:A508,"&gt;="&amp;='Settings &amp; Rates'!$B$3,$A$8:A508,"&lt;="&amp;='Settings &amp; Rates'!$B$4)),I509)*='Settings &amp; Rates'!$B$8  +MAX(I509-MAX(0,='Settings &amp; Rates'!$B$13-SUMIFS($I$8:I508,$E$8:E508,"Car/Van",$A$8:A508,"&gt;="&amp;='Settings &amp; Rates'!$B$3,$A$8:A508,"&lt;="&amp;='Settings &amp; Rates'!$B$4)),0)*='Settings &amp; Rates'!$B$9)/I509,IF(E509="Motorcycle",='Settings &amp; Rates'!$B$10,IF(E509="Bicycle",='Settings &amp; Rates'!$B$11,"")))),"")</f>
        <v/>
      </c>
      <c r="L509" s="6">
        <f>IF(E509="Car/Van",='Settings &amp; Rates'!$B$12*F509,0)</f>
        <v/>
      </c>
      <c r="M509" s="7">
        <f>IFERROR(IF(I509=0,"",IF(E509="Car/Van",  MIN(MAX(='Settings &amp; Rates'!$B$13-SUMIFS($I$8:I508,$E$8:E508,"Car/Van",$A$8:A508,"&gt;="&amp;='Settings &amp; Rates'!$B$3,$A$8:A508,"&lt;="&amp;='Settings &amp; Rates'!$B$4)),I509)*='Settings &amp; Rates'!$B$8 +MAX(I509-MAX(0,='Settings &amp; Rates'!$B$13-SUMIFS($I$8:I508,$E$8:E508,"Car/Van",$A$8:A508,"&gt;="&amp;='Settings &amp; Rates'!$B$3,$A$8:A508,"&lt;="&amp;='Settings &amp; Rates'!$B$4)),0)*='Settings &amp; Rates'!$B$9 +I509*F509*='Settings &amp; Rates'!$B$12,IF(E509="Motorcycle",I509*='Settings &amp; Rates'!$B$10,IF(E509="Bicycle",I509*='Settings &amp; Rates'!$B$11,0)))),"")</f>
        <v/>
      </c>
      <c r="N509" s="6" t="n"/>
    </row>
    <row r="510">
      <c r="A510" s="5" t="n"/>
      <c r="B510" s="6" t="n"/>
      <c r="C510" s="6" t="n"/>
      <c r="D510" s="6" t="n"/>
      <c r="E510" s="6" t="n"/>
      <c r="F510" s="6" t="n"/>
      <c r="G510" s="6" t="n"/>
      <c r="H510" s="6" t="n"/>
      <c r="I510" s="6" t="n"/>
      <c r="J510" s="6">
        <f>IF(E510&lt;&gt;"Car/Van","",SUMIFS($I$8:I510,$E$8:E510,"Car/Van",$A$8:A510,"&gt;="&amp;='Settings &amp; Rates'!$B$3,$A$8:A510,"&lt;="&amp;='Settings &amp; Rates'!$B$4))</f>
        <v/>
      </c>
      <c r="K510" s="6">
        <f>IFERROR(IF(I510=0,"",IF(E510="Car/Van",  (MIN(MAX(='Settings &amp; Rates'!$B$13-SUMIFS($I$8:I509,$E$8:E509,"Car/Van",$A$8:A509,"&gt;="&amp;='Settings &amp; Rates'!$B$3,$A$8:A509,"&lt;="&amp;='Settings &amp; Rates'!$B$4)),I510)*='Settings &amp; Rates'!$B$8  +MAX(I510-MAX(0,='Settings &amp; Rates'!$B$13-SUMIFS($I$8:I509,$E$8:E509,"Car/Van",$A$8:A509,"&gt;="&amp;='Settings &amp; Rates'!$B$3,$A$8:A509,"&lt;="&amp;='Settings &amp; Rates'!$B$4)),0)*='Settings &amp; Rates'!$B$9)/I510,IF(E510="Motorcycle",='Settings &amp; Rates'!$B$10,IF(E510="Bicycle",='Settings &amp; Rates'!$B$11,"")))),"")</f>
        <v/>
      </c>
      <c r="L510" s="6">
        <f>IF(E510="Car/Van",='Settings &amp; Rates'!$B$12*F510,0)</f>
        <v/>
      </c>
      <c r="M510" s="7">
        <f>IFERROR(IF(I510=0,"",IF(E510="Car/Van",  MIN(MAX(='Settings &amp; Rates'!$B$13-SUMIFS($I$8:I509,$E$8:E509,"Car/Van",$A$8:A509,"&gt;="&amp;='Settings &amp; Rates'!$B$3,$A$8:A509,"&lt;="&amp;='Settings &amp; Rates'!$B$4)),I510)*='Settings &amp; Rates'!$B$8 +MAX(I510-MAX(0,='Settings &amp; Rates'!$B$13-SUMIFS($I$8:I509,$E$8:E509,"Car/Van",$A$8:A509,"&gt;="&amp;='Settings &amp; Rates'!$B$3,$A$8:A509,"&lt;="&amp;='Settings &amp; Rates'!$B$4)),0)*='Settings &amp; Rates'!$B$9 +I510*F510*='Settings &amp; Rates'!$B$12,IF(E510="Motorcycle",I510*='Settings &amp; Rates'!$B$10,IF(E510="Bicycle",I510*='Settings &amp; Rates'!$B$11,0)))),"")</f>
        <v/>
      </c>
      <c r="N510" s="6" t="n"/>
    </row>
    <row r="511">
      <c r="A511" s="5" t="n"/>
      <c r="B511" s="6" t="n"/>
      <c r="C511" s="6" t="n"/>
      <c r="D511" s="6" t="n"/>
      <c r="E511" s="6" t="n"/>
      <c r="F511" s="6" t="n"/>
      <c r="G511" s="6" t="n"/>
      <c r="H511" s="6" t="n"/>
      <c r="I511" s="6" t="n"/>
      <c r="J511" s="6">
        <f>IF(E511&lt;&gt;"Car/Van","",SUMIFS($I$8:I511,$E$8:E511,"Car/Van",$A$8:A511,"&gt;="&amp;='Settings &amp; Rates'!$B$3,$A$8:A511,"&lt;="&amp;='Settings &amp; Rates'!$B$4))</f>
        <v/>
      </c>
      <c r="K511" s="6">
        <f>IFERROR(IF(I511=0,"",IF(E511="Car/Van",  (MIN(MAX(='Settings &amp; Rates'!$B$13-SUMIFS($I$8:I510,$E$8:E510,"Car/Van",$A$8:A510,"&gt;="&amp;='Settings &amp; Rates'!$B$3,$A$8:A510,"&lt;="&amp;='Settings &amp; Rates'!$B$4)),I511)*='Settings &amp; Rates'!$B$8  +MAX(I511-MAX(0,='Settings &amp; Rates'!$B$13-SUMIFS($I$8:I510,$E$8:E510,"Car/Van",$A$8:A510,"&gt;="&amp;='Settings &amp; Rates'!$B$3,$A$8:A510,"&lt;="&amp;='Settings &amp; Rates'!$B$4)),0)*='Settings &amp; Rates'!$B$9)/I511,IF(E511="Motorcycle",='Settings &amp; Rates'!$B$10,IF(E511="Bicycle",='Settings &amp; Rates'!$B$11,"")))),"")</f>
        <v/>
      </c>
      <c r="L511" s="6">
        <f>IF(E511="Car/Van",='Settings &amp; Rates'!$B$12*F511,0)</f>
        <v/>
      </c>
      <c r="M511" s="7">
        <f>IFERROR(IF(I511=0,"",IF(E511="Car/Van",  MIN(MAX(='Settings &amp; Rates'!$B$13-SUMIFS($I$8:I510,$E$8:E510,"Car/Van",$A$8:A510,"&gt;="&amp;='Settings &amp; Rates'!$B$3,$A$8:A510,"&lt;="&amp;='Settings &amp; Rates'!$B$4)),I511)*='Settings &amp; Rates'!$B$8 +MAX(I511-MAX(0,='Settings &amp; Rates'!$B$13-SUMIFS($I$8:I510,$E$8:E510,"Car/Van",$A$8:A510,"&gt;="&amp;='Settings &amp; Rates'!$B$3,$A$8:A510,"&lt;="&amp;='Settings &amp; Rates'!$B$4)),0)*='Settings &amp; Rates'!$B$9 +I511*F511*='Settings &amp; Rates'!$B$12,IF(E511="Motorcycle",I511*='Settings &amp; Rates'!$B$10,IF(E511="Bicycle",I511*='Settings &amp; Rates'!$B$11,0)))),"")</f>
        <v/>
      </c>
      <c r="N511" s="6" t="n"/>
    </row>
    <row r="512">
      <c r="A512" s="5" t="n"/>
      <c r="B512" s="6" t="n"/>
      <c r="C512" s="6" t="n"/>
      <c r="D512" s="6" t="n"/>
      <c r="E512" s="6" t="n"/>
      <c r="F512" s="6" t="n"/>
      <c r="G512" s="6" t="n"/>
      <c r="H512" s="6" t="n"/>
      <c r="I512" s="6" t="n"/>
      <c r="J512" s="6">
        <f>IF(E512&lt;&gt;"Car/Van","",SUMIFS($I$8:I512,$E$8:E512,"Car/Van",$A$8:A512,"&gt;="&amp;='Settings &amp; Rates'!$B$3,$A$8:A512,"&lt;="&amp;='Settings &amp; Rates'!$B$4))</f>
        <v/>
      </c>
      <c r="K512" s="6">
        <f>IFERROR(IF(I512=0,"",IF(E512="Car/Van",  (MIN(MAX(='Settings &amp; Rates'!$B$13-SUMIFS($I$8:I511,$E$8:E511,"Car/Van",$A$8:A511,"&gt;="&amp;='Settings &amp; Rates'!$B$3,$A$8:A511,"&lt;="&amp;='Settings &amp; Rates'!$B$4)),I512)*='Settings &amp; Rates'!$B$8  +MAX(I512-MAX(0,='Settings &amp; Rates'!$B$13-SUMIFS($I$8:I511,$E$8:E511,"Car/Van",$A$8:A511,"&gt;="&amp;='Settings &amp; Rates'!$B$3,$A$8:A511,"&lt;="&amp;='Settings &amp; Rates'!$B$4)),0)*='Settings &amp; Rates'!$B$9)/I512,IF(E512="Motorcycle",='Settings &amp; Rates'!$B$10,IF(E512="Bicycle",='Settings &amp; Rates'!$B$11,"")))),"")</f>
        <v/>
      </c>
      <c r="L512" s="6">
        <f>IF(E512="Car/Van",='Settings &amp; Rates'!$B$12*F512,0)</f>
        <v/>
      </c>
      <c r="M512" s="7">
        <f>IFERROR(IF(I512=0,"",IF(E512="Car/Van",  MIN(MAX(='Settings &amp; Rates'!$B$13-SUMIFS($I$8:I511,$E$8:E511,"Car/Van",$A$8:A511,"&gt;="&amp;='Settings &amp; Rates'!$B$3,$A$8:A511,"&lt;="&amp;='Settings &amp; Rates'!$B$4)),I512)*='Settings &amp; Rates'!$B$8 +MAX(I512-MAX(0,='Settings &amp; Rates'!$B$13-SUMIFS($I$8:I511,$E$8:E511,"Car/Van",$A$8:A511,"&gt;="&amp;='Settings &amp; Rates'!$B$3,$A$8:A511,"&lt;="&amp;='Settings &amp; Rates'!$B$4)),0)*='Settings &amp; Rates'!$B$9 +I512*F512*='Settings &amp; Rates'!$B$12,IF(E512="Motorcycle",I512*='Settings &amp; Rates'!$B$10,IF(E512="Bicycle",I512*='Settings &amp; Rates'!$B$11,0)))),"")</f>
        <v/>
      </c>
      <c r="N512" s="6" t="n"/>
    </row>
    <row r="513">
      <c r="A513" s="5" t="n"/>
      <c r="B513" s="6" t="n"/>
      <c r="C513" s="6" t="n"/>
      <c r="D513" s="6" t="n"/>
      <c r="E513" s="6" t="n"/>
      <c r="F513" s="6" t="n"/>
      <c r="G513" s="6" t="n"/>
      <c r="H513" s="6" t="n"/>
      <c r="I513" s="6" t="n"/>
      <c r="J513" s="6">
        <f>IF(E513&lt;&gt;"Car/Van","",SUMIFS($I$8:I513,$E$8:E513,"Car/Van",$A$8:A513,"&gt;="&amp;='Settings &amp; Rates'!$B$3,$A$8:A513,"&lt;="&amp;='Settings &amp; Rates'!$B$4))</f>
        <v/>
      </c>
      <c r="K513" s="6">
        <f>IFERROR(IF(I513=0,"",IF(E513="Car/Van",  (MIN(MAX(='Settings &amp; Rates'!$B$13-SUMIFS($I$8:I512,$E$8:E512,"Car/Van",$A$8:A512,"&gt;="&amp;='Settings &amp; Rates'!$B$3,$A$8:A512,"&lt;="&amp;='Settings &amp; Rates'!$B$4)),I513)*='Settings &amp; Rates'!$B$8  +MAX(I513-MAX(0,='Settings &amp; Rates'!$B$13-SUMIFS($I$8:I512,$E$8:E512,"Car/Van",$A$8:A512,"&gt;="&amp;='Settings &amp; Rates'!$B$3,$A$8:A512,"&lt;="&amp;='Settings &amp; Rates'!$B$4)),0)*='Settings &amp; Rates'!$B$9)/I513,IF(E513="Motorcycle",='Settings &amp; Rates'!$B$10,IF(E513="Bicycle",='Settings &amp; Rates'!$B$11,"")))),"")</f>
        <v/>
      </c>
      <c r="L513" s="6">
        <f>IF(E513="Car/Van",='Settings &amp; Rates'!$B$12*F513,0)</f>
        <v/>
      </c>
      <c r="M513" s="7">
        <f>IFERROR(IF(I513=0,"",IF(E513="Car/Van",  MIN(MAX(='Settings &amp; Rates'!$B$13-SUMIFS($I$8:I512,$E$8:E512,"Car/Van",$A$8:A512,"&gt;="&amp;='Settings &amp; Rates'!$B$3,$A$8:A512,"&lt;="&amp;='Settings &amp; Rates'!$B$4)),I513)*='Settings &amp; Rates'!$B$8 +MAX(I513-MAX(0,='Settings &amp; Rates'!$B$13-SUMIFS($I$8:I512,$E$8:E512,"Car/Van",$A$8:A512,"&gt;="&amp;='Settings &amp; Rates'!$B$3,$A$8:A512,"&lt;="&amp;='Settings &amp; Rates'!$B$4)),0)*='Settings &amp; Rates'!$B$9 +I513*F513*='Settings &amp; Rates'!$B$12,IF(E513="Motorcycle",I513*='Settings &amp; Rates'!$B$10,IF(E513="Bicycle",I513*='Settings &amp; Rates'!$B$11,0)))),"")</f>
        <v/>
      </c>
      <c r="N513" s="6" t="n"/>
    </row>
    <row r="514">
      <c r="A514" s="5" t="n"/>
      <c r="B514" s="6" t="n"/>
      <c r="C514" s="6" t="n"/>
      <c r="D514" s="6" t="n"/>
      <c r="E514" s="6" t="n"/>
      <c r="F514" s="6" t="n"/>
      <c r="G514" s="6" t="n"/>
      <c r="H514" s="6" t="n"/>
      <c r="I514" s="6" t="n"/>
      <c r="J514" s="6">
        <f>IF(E514&lt;&gt;"Car/Van","",SUMIFS($I$8:I514,$E$8:E514,"Car/Van",$A$8:A514,"&gt;="&amp;='Settings &amp; Rates'!$B$3,$A$8:A514,"&lt;="&amp;='Settings &amp; Rates'!$B$4))</f>
        <v/>
      </c>
      <c r="K514" s="6">
        <f>IFERROR(IF(I514=0,"",IF(E514="Car/Van",  (MIN(MAX(='Settings &amp; Rates'!$B$13-SUMIFS($I$8:I513,$E$8:E513,"Car/Van",$A$8:A513,"&gt;="&amp;='Settings &amp; Rates'!$B$3,$A$8:A513,"&lt;="&amp;='Settings &amp; Rates'!$B$4)),I514)*='Settings &amp; Rates'!$B$8  +MAX(I514-MAX(0,='Settings &amp; Rates'!$B$13-SUMIFS($I$8:I513,$E$8:E513,"Car/Van",$A$8:A513,"&gt;="&amp;='Settings &amp; Rates'!$B$3,$A$8:A513,"&lt;="&amp;='Settings &amp; Rates'!$B$4)),0)*='Settings &amp; Rates'!$B$9)/I514,IF(E514="Motorcycle",='Settings &amp; Rates'!$B$10,IF(E514="Bicycle",='Settings &amp; Rates'!$B$11,"")))),"")</f>
        <v/>
      </c>
      <c r="L514" s="6">
        <f>IF(E514="Car/Van",='Settings &amp; Rates'!$B$12*F514,0)</f>
        <v/>
      </c>
      <c r="M514" s="7">
        <f>IFERROR(IF(I514=0,"",IF(E514="Car/Van",  MIN(MAX(='Settings &amp; Rates'!$B$13-SUMIFS($I$8:I513,$E$8:E513,"Car/Van",$A$8:A513,"&gt;="&amp;='Settings &amp; Rates'!$B$3,$A$8:A513,"&lt;="&amp;='Settings &amp; Rates'!$B$4)),I514)*='Settings &amp; Rates'!$B$8 +MAX(I514-MAX(0,='Settings &amp; Rates'!$B$13-SUMIFS($I$8:I513,$E$8:E513,"Car/Van",$A$8:A513,"&gt;="&amp;='Settings &amp; Rates'!$B$3,$A$8:A513,"&lt;="&amp;='Settings &amp; Rates'!$B$4)),0)*='Settings &amp; Rates'!$B$9 +I514*F514*='Settings &amp; Rates'!$B$12,IF(E514="Motorcycle",I514*='Settings &amp; Rates'!$B$10,IF(E514="Bicycle",I514*='Settings &amp; Rates'!$B$11,0)))),"")</f>
        <v/>
      </c>
      <c r="N514" s="6" t="n"/>
    </row>
    <row r="515">
      <c r="A515" s="5" t="n"/>
      <c r="B515" s="6" t="n"/>
      <c r="C515" s="6" t="n"/>
      <c r="D515" s="6" t="n"/>
      <c r="E515" s="6" t="n"/>
      <c r="F515" s="6" t="n"/>
      <c r="G515" s="6" t="n"/>
      <c r="H515" s="6" t="n"/>
      <c r="I515" s="6" t="n"/>
      <c r="J515" s="6">
        <f>IF(E515&lt;&gt;"Car/Van","",SUMIFS($I$8:I515,$E$8:E515,"Car/Van",$A$8:A515,"&gt;="&amp;='Settings &amp; Rates'!$B$3,$A$8:A515,"&lt;="&amp;='Settings &amp; Rates'!$B$4))</f>
        <v/>
      </c>
      <c r="K515" s="6">
        <f>IFERROR(IF(I515=0,"",IF(E515="Car/Van",  (MIN(MAX(='Settings &amp; Rates'!$B$13-SUMIFS($I$8:I514,$E$8:E514,"Car/Van",$A$8:A514,"&gt;="&amp;='Settings &amp; Rates'!$B$3,$A$8:A514,"&lt;="&amp;='Settings &amp; Rates'!$B$4)),I515)*='Settings &amp; Rates'!$B$8  +MAX(I515-MAX(0,='Settings &amp; Rates'!$B$13-SUMIFS($I$8:I514,$E$8:E514,"Car/Van",$A$8:A514,"&gt;="&amp;='Settings &amp; Rates'!$B$3,$A$8:A514,"&lt;="&amp;='Settings &amp; Rates'!$B$4)),0)*='Settings &amp; Rates'!$B$9)/I515,IF(E515="Motorcycle",='Settings &amp; Rates'!$B$10,IF(E515="Bicycle",='Settings &amp; Rates'!$B$11,"")))),"")</f>
        <v/>
      </c>
      <c r="L515" s="6">
        <f>IF(E515="Car/Van",='Settings &amp; Rates'!$B$12*F515,0)</f>
        <v/>
      </c>
      <c r="M515" s="7">
        <f>IFERROR(IF(I515=0,"",IF(E515="Car/Van",  MIN(MAX(='Settings &amp; Rates'!$B$13-SUMIFS($I$8:I514,$E$8:E514,"Car/Van",$A$8:A514,"&gt;="&amp;='Settings &amp; Rates'!$B$3,$A$8:A514,"&lt;="&amp;='Settings &amp; Rates'!$B$4)),I515)*='Settings &amp; Rates'!$B$8 +MAX(I515-MAX(0,='Settings &amp; Rates'!$B$13-SUMIFS($I$8:I514,$E$8:E514,"Car/Van",$A$8:A514,"&gt;="&amp;='Settings &amp; Rates'!$B$3,$A$8:A514,"&lt;="&amp;='Settings &amp; Rates'!$B$4)),0)*='Settings &amp; Rates'!$B$9 +I515*F515*='Settings &amp; Rates'!$B$12,IF(E515="Motorcycle",I515*='Settings &amp; Rates'!$B$10,IF(E515="Bicycle",I515*='Settings &amp; Rates'!$B$11,0)))),"")</f>
        <v/>
      </c>
      <c r="N515" s="6" t="n"/>
    </row>
    <row r="516">
      <c r="A516" s="5" t="n"/>
      <c r="B516" s="6" t="n"/>
      <c r="C516" s="6" t="n"/>
      <c r="D516" s="6" t="n"/>
      <c r="E516" s="6" t="n"/>
      <c r="F516" s="6" t="n"/>
      <c r="G516" s="6" t="n"/>
      <c r="H516" s="6" t="n"/>
      <c r="I516" s="6" t="n"/>
      <c r="J516" s="6">
        <f>IF(E516&lt;&gt;"Car/Van","",SUMIFS($I$8:I516,$E$8:E516,"Car/Van",$A$8:A516,"&gt;="&amp;='Settings &amp; Rates'!$B$3,$A$8:A516,"&lt;="&amp;='Settings &amp; Rates'!$B$4))</f>
        <v/>
      </c>
      <c r="K516" s="6">
        <f>IFERROR(IF(I516=0,"",IF(E516="Car/Van",  (MIN(MAX(='Settings &amp; Rates'!$B$13-SUMIFS($I$8:I515,$E$8:E515,"Car/Van",$A$8:A515,"&gt;="&amp;='Settings &amp; Rates'!$B$3,$A$8:A515,"&lt;="&amp;='Settings &amp; Rates'!$B$4)),I516)*='Settings &amp; Rates'!$B$8  +MAX(I516-MAX(0,='Settings &amp; Rates'!$B$13-SUMIFS($I$8:I515,$E$8:E515,"Car/Van",$A$8:A515,"&gt;="&amp;='Settings &amp; Rates'!$B$3,$A$8:A515,"&lt;="&amp;='Settings &amp; Rates'!$B$4)),0)*='Settings &amp; Rates'!$B$9)/I516,IF(E516="Motorcycle",='Settings &amp; Rates'!$B$10,IF(E516="Bicycle",='Settings &amp; Rates'!$B$11,"")))),"")</f>
        <v/>
      </c>
      <c r="L516" s="6">
        <f>IF(E516="Car/Van",='Settings &amp; Rates'!$B$12*F516,0)</f>
        <v/>
      </c>
      <c r="M516" s="7">
        <f>IFERROR(IF(I516=0,"",IF(E516="Car/Van",  MIN(MAX(='Settings &amp; Rates'!$B$13-SUMIFS($I$8:I515,$E$8:E515,"Car/Van",$A$8:A515,"&gt;="&amp;='Settings &amp; Rates'!$B$3,$A$8:A515,"&lt;="&amp;='Settings &amp; Rates'!$B$4)),I516)*='Settings &amp; Rates'!$B$8 +MAX(I516-MAX(0,='Settings &amp; Rates'!$B$13-SUMIFS($I$8:I515,$E$8:E515,"Car/Van",$A$8:A515,"&gt;="&amp;='Settings &amp; Rates'!$B$3,$A$8:A515,"&lt;="&amp;='Settings &amp; Rates'!$B$4)),0)*='Settings &amp; Rates'!$B$9 +I516*F516*='Settings &amp; Rates'!$B$12,IF(E516="Motorcycle",I516*='Settings &amp; Rates'!$B$10,IF(E516="Bicycle",I516*='Settings &amp; Rates'!$B$11,0)))),"")</f>
        <v/>
      </c>
      <c r="N516" s="6" t="n"/>
    </row>
    <row r="517">
      <c r="A517" s="5" t="n"/>
      <c r="B517" s="6" t="n"/>
      <c r="C517" s="6" t="n"/>
      <c r="D517" s="6" t="n"/>
      <c r="E517" s="6" t="n"/>
      <c r="F517" s="6" t="n"/>
      <c r="G517" s="6" t="n"/>
      <c r="H517" s="6" t="n"/>
      <c r="I517" s="6" t="n"/>
      <c r="J517" s="6">
        <f>IF(E517&lt;&gt;"Car/Van","",SUMIFS($I$8:I517,$E$8:E517,"Car/Van",$A$8:A517,"&gt;="&amp;='Settings &amp; Rates'!$B$3,$A$8:A517,"&lt;="&amp;='Settings &amp; Rates'!$B$4))</f>
        <v/>
      </c>
      <c r="K517" s="6">
        <f>IFERROR(IF(I517=0,"",IF(E517="Car/Van",  (MIN(MAX(='Settings &amp; Rates'!$B$13-SUMIFS($I$8:I516,$E$8:E516,"Car/Van",$A$8:A516,"&gt;="&amp;='Settings &amp; Rates'!$B$3,$A$8:A516,"&lt;="&amp;='Settings &amp; Rates'!$B$4)),I517)*='Settings &amp; Rates'!$B$8  +MAX(I517-MAX(0,='Settings &amp; Rates'!$B$13-SUMIFS($I$8:I516,$E$8:E516,"Car/Van",$A$8:A516,"&gt;="&amp;='Settings &amp; Rates'!$B$3,$A$8:A516,"&lt;="&amp;='Settings &amp; Rates'!$B$4)),0)*='Settings &amp; Rates'!$B$9)/I517,IF(E517="Motorcycle",='Settings &amp; Rates'!$B$10,IF(E517="Bicycle",='Settings &amp; Rates'!$B$11,"")))),"")</f>
        <v/>
      </c>
      <c r="L517" s="6">
        <f>IF(E517="Car/Van",='Settings &amp; Rates'!$B$12*F517,0)</f>
        <v/>
      </c>
      <c r="M517" s="7">
        <f>IFERROR(IF(I517=0,"",IF(E517="Car/Van",  MIN(MAX(='Settings &amp; Rates'!$B$13-SUMIFS($I$8:I516,$E$8:E516,"Car/Van",$A$8:A516,"&gt;="&amp;='Settings &amp; Rates'!$B$3,$A$8:A516,"&lt;="&amp;='Settings &amp; Rates'!$B$4)),I517)*='Settings &amp; Rates'!$B$8 +MAX(I517-MAX(0,='Settings &amp; Rates'!$B$13-SUMIFS($I$8:I516,$E$8:E516,"Car/Van",$A$8:A516,"&gt;="&amp;='Settings &amp; Rates'!$B$3,$A$8:A516,"&lt;="&amp;='Settings &amp; Rates'!$B$4)),0)*='Settings &amp; Rates'!$B$9 +I517*F517*='Settings &amp; Rates'!$B$12,IF(E517="Motorcycle",I517*='Settings &amp; Rates'!$B$10,IF(E517="Bicycle",I517*='Settings &amp; Rates'!$B$11,0)))),"")</f>
        <v/>
      </c>
      <c r="N517" s="6" t="n"/>
    </row>
    <row r="518">
      <c r="A518" s="5" t="n"/>
      <c r="B518" s="6" t="n"/>
      <c r="C518" s="6" t="n"/>
      <c r="D518" s="6" t="n"/>
      <c r="E518" s="6" t="n"/>
      <c r="F518" s="6" t="n"/>
      <c r="G518" s="6" t="n"/>
      <c r="H518" s="6" t="n"/>
      <c r="I518" s="6" t="n"/>
      <c r="J518" s="6">
        <f>IF(E518&lt;&gt;"Car/Van","",SUMIFS($I$8:I518,$E$8:E518,"Car/Van",$A$8:A518,"&gt;="&amp;='Settings &amp; Rates'!$B$3,$A$8:A518,"&lt;="&amp;='Settings &amp; Rates'!$B$4))</f>
        <v/>
      </c>
      <c r="K518" s="6">
        <f>IFERROR(IF(I518=0,"",IF(E518="Car/Van",  (MIN(MAX(='Settings &amp; Rates'!$B$13-SUMIFS($I$8:I517,$E$8:E517,"Car/Van",$A$8:A517,"&gt;="&amp;='Settings &amp; Rates'!$B$3,$A$8:A517,"&lt;="&amp;='Settings &amp; Rates'!$B$4)),I518)*='Settings &amp; Rates'!$B$8  +MAX(I518-MAX(0,='Settings &amp; Rates'!$B$13-SUMIFS($I$8:I517,$E$8:E517,"Car/Van",$A$8:A517,"&gt;="&amp;='Settings &amp; Rates'!$B$3,$A$8:A517,"&lt;="&amp;='Settings &amp; Rates'!$B$4)),0)*='Settings &amp; Rates'!$B$9)/I518,IF(E518="Motorcycle",='Settings &amp; Rates'!$B$10,IF(E518="Bicycle",='Settings &amp; Rates'!$B$11,"")))),"")</f>
        <v/>
      </c>
      <c r="L518" s="6">
        <f>IF(E518="Car/Van",='Settings &amp; Rates'!$B$12*F518,0)</f>
        <v/>
      </c>
      <c r="M518" s="7">
        <f>IFERROR(IF(I518=0,"",IF(E518="Car/Van",  MIN(MAX(='Settings &amp; Rates'!$B$13-SUMIFS($I$8:I517,$E$8:E517,"Car/Van",$A$8:A517,"&gt;="&amp;='Settings &amp; Rates'!$B$3,$A$8:A517,"&lt;="&amp;='Settings &amp; Rates'!$B$4)),I518)*='Settings &amp; Rates'!$B$8 +MAX(I518-MAX(0,='Settings &amp; Rates'!$B$13-SUMIFS($I$8:I517,$E$8:E517,"Car/Van",$A$8:A517,"&gt;="&amp;='Settings &amp; Rates'!$B$3,$A$8:A517,"&lt;="&amp;='Settings &amp; Rates'!$B$4)),0)*='Settings &amp; Rates'!$B$9 +I518*F518*='Settings &amp; Rates'!$B$12,IF(E518="Motorcycle",I518*='Settings &amp; Rates'!$B$10,IF(E518="Bicycle",I518*='Settings &amp; Rates'!$B$11,0)))),"")</f>
        <v/>
      </c>
      <c r="N518" s="6" t="n"/>
    </row>
    <row r="519">
      <c r="A519" s="5" t="n"/>
      <c r="B519" s="6" t="n"/>
      <c r="C519" s="6" t="n"/>
      <c r="D519" s="6" t="n"/>
      <c r="E519" s="6" t="n"/>
      <c r="F519" s="6" t="n"/>
      <c r="G519" s="6" t="n"/>
      <c r="H519" s="6" t="n"/>
      <c r="I519" s="6" t="n"/>
      <c r="J519" s="6">
        <f>IF(E519&lt;&gt;"Car/Van","",SUMIFS($I$8:I519,$E$8:E519,"Car/Van",$A$8:A519,"&gt;="&amp;='Settings &amp; Rates'!$B$3,$A$8:A519,"&lt;="&amp;='Settings &amp; Rates'!$B$4))</f>
        <v/>
      </c>
      <c r="K519" s="6">
        <f>IFERROR(IF(I519=0,"",IF(E519="Car/Van",  (MIN(MAX(='Settings &amp; Rates'!$B$13-SUMIFS($I$8:I518,$E$8:E518,"Car/Van",$A$8:A518,"&gt;="&amp;='Settings &amp; Rates'!$B$3,$A$8:A518,"&lt;="&amp;='Settings &amp; Rates'!$B$4)),I519)*='Settings &amp; Rates'!$B$8  +MAX(I519-MAX(0,='Settings &amp; Rates'!$B$13-SUMIFS($I$8:I518,$E$8:E518,"Car/Van",$A$8:A518,"&gt;="&amp;='Settings &amp; Rates'!$B$3,$A$8:A518,"&lt;="&amp;='Settings &amp; Rates'!$B$4)),0)*='Settings &amp; Rates'!$B$9)/I519,IF(E519="Motorcycle",='Settings &amp; Rates'!$B$10,IF(E519="Bicycle",='Settings &amp; Rates'!$B$11,"")))),"")</f>
        <v/>
      </c>
      <c r="L519" s="6">
        <f>IF(E519="Car/Van",='Settings &amp; Rates'!$B$12*F519,0)</f>
        <v/>
      </c>
      <c r="M519" s="7">
        <f>IFERROR(IF(I519=0,"",IF(E519="Car/Van",  MIN(MAX(='Settings &amp; Rates'!$B$13-SUMIFS($I$8:I518,$E$8:E518,"Car/Van",$A$8:A518,"&gt;="&amp;='Settings &amp; Rates'!$B$3,$A$8:A518,"&lt;="&amp;='Settings &amp; Rates'!$B$4)),I519)*='Settings &amp; Rates'!$B$8 +MAX(I519-MAX(0,='Settings &amp; Rates'!$B$13-SUMIFS($I$8:I518,$E$8:E518,"Car/Van",$A$8:A518,"&gt;="&amp;='Settings &amp; Rates'!$B$3,$A$8:A518,"&lt;="&amp;='Settings &amp; Rates'!$B$4)),0)*='Settings &amp; Rates'!$B$9 +I519*F519*='Settings &amp; Rates'!$B$12,IF(E519="Motorcycle",I519*='Settings &amp; Rates'!$B$10,IF(E519="Bicycle",I519*='Settings &amp; Rates'!$B$11,0)))),"")</f>
        <v/>
      </c>
      <c r="N519" s="6" t="n"/>
    </row>
    <row r="520">
      <c r="A520" s="5" t="n"/>
      <c r="B520" s="6" t="n"/>
      <c r="C520" s="6" t="n"/>
      <c r="D520" s="6" t="n"/>
      <c r="E520" s="6" t="n"/>
      <c r="F520" s="6" t="n"/>
      <c r="G520" s="6" t="n"/>
      <c r="H520" s="6" t="n"/>
      <c r="I520" s="6" t="n"/>
      <c r="J520" s="6">
        <f>IF(E520&lt;&gt;"Car/Van","",SUMIFS($I$8:I520,$E$8:E520,"Car/Van",$A$8:A520,"&gt;="&amp;='Settings &amp; Rates'!$B$3,$A$8:A520,"&lt;="&amp;='Settings &amp; Rates'!$B$4))</f>
        <v/>
      </c>
      <c r="K520" s="6">
        <f>IFERROR(IF(I520=0,"",IF(E520="Car/Van",  (MIN(MAX(='Settings &amp; Rates'!$B$13-SUMIFS($I$8:I519,$E$8:E519,"Car/Van",$A$8:A519,"&gt;="&amp;='Settings &amp; Rates'!$B$3,$A$8:A519,"&lt;="&amp;='Settings &amp; Rates'!$B$4)),I520)*='Settings &amp; Rates'!$B$8  +MAX(I520-MAX(0,='Settings &amp; Rates'!$B$13-SUMIFS($I$8:I519,$E$8:E519,"Car/Van",$A$8:A519,"&gt;="&amp;='Settings &amp; Rates'!$B$3,$A$8:A519,"&lt;="&amp;='Settings &amp; Rates'!$B$4)),0)*='Settings &amp; Rates'!$B$9)/I520,IF(E520="Motorcycle",='Settings &amp; Rates'!$B$10,IF(E520="Bicycle",='Settings &amp; Rates'!$B$11,"")))),"")</f>
        <v/>
      </c>
      <c r="L520" s="6">
        <f>IF(E520="Car/Van",='Settings &amp; Rates'!$B$12*F520,0)</f>
        <v/>
      </c>
      <c r="M520" s="7">
        <f>IFERROR(IF(I520=0,"",IF(E520="Car/Van",  MIN(MAX(='Settings &amp; Rates'!$B$13-SUMIFS($I$8:I519,$E$8:E519,"Car/Van",$A$8:A519,"&gt;="&amp;='Settings &amp; Rates'!$B$3,$A$8:A519,"&lt;="&amp;='Settings &amp; Rates'!$B$4)),I520)*='Settings &amp; Rates'!$B$8 +MAX(I520-MAX(0,='Settings &amp; Rates'!$B$13-SUMIFS($I$8:I519,$E$8:E519,"Car/Van",$A$8:A519,"&gt;="&amp;='Settings &amp; Rates'!$B$3,$A$8:A519,"&lt;="&amp;='Settings &amp; Rates'!$B$4)),0)*='Settings &amp; Rates'!$B$9 +I520*F520*='Settings &amp; Rates'!$B$12,IF(E520="Motorcycle",I520*='Settings &amp; Rates'!$B$10,IF(E520="Bicycle",I520*='Settings &amp; Rates'!$B$11,0)))),"")</f>
        <v/>
      </c>
      <c r="N520" s="6" t="n"/>
    </row>
    <row r="521">
      <c r="A521" s="5" t="n"/>
      <c r="B521" s="6" t="n"/>
      <c r="C521" s="6" t="n"/>
      <c r="D521" s="6" t="n"/>
      <c r="E521" s="6" t="n"/>
      <c r="F521" s="6" t="n"/>
      <c r="G521" s="6" t="n"/>
      <c r="H521" s="6" t="n"/>
      <c r="I521" s="6" t="n"/>
      <c r="J521" s="6">
        <f>IF(E521&lt;&gt;"Car/Van","",SUMIFS($I$8:I521,$E$8:E521,"Car/Van",$A$8:A521,"&gt;="&amp;='Settings &amp; Rates'!$B$3,$A$8:A521,"&lt;="&amp;='Settings &amp; Rates'!$B$4))</f>
        <v/>
      </c>
      <c r="K521" s="6">
        <f>IFERROR(IF(I521=0,"",IF(E521="Car/Van",  (MIN(MAX(='Settings &amp; Rates'!$B$13-SUMIFS($I$8:I520,$E$8:E520,"Car/Van",$A$8:A520,"&gt;="&amp;='Settings &amp; Rates'!$B$3,$A$8:A520,"&lt;="&amp;='Settings &amp; Rates'!$B$4)),I521)*='Settings &amp; Rates'!$B$8  +MAX(I521-MAX(0,='Settings &amp; Rates'!$B$13-SUMIFS($I$8:I520,$E$8:E520,"Car/Van",$A$8:A520,"&gt;="&amp;='Settings &amp; Rates'!$B$3,$A$8:A520,"&lt;="&amp;='Settings &amp; Rates'!$B$4)),0)*='Settings &amp; Rates'!$B$9)/I521,IF(E521="Motorcycle",='Settings &amp; Rates'!$B$10,IF(E521="Bicycle",='Settings &amp; Rates'!$B$11,"")))),"")</f>
        <v/>
      </c>
      <c r="L521" s="6">
        <f>IF(E521="Car/Van",='Settings &amp; Rates'!$B$12*F521,0)</f>
        <v/>
      </c>
      <c r="M521" s="7">
        <f>IFERROR(IF(I521=0,"",IF(E521="Car/Van",  MIN(MAX(='Settings &amp; Rates'!$B$13-SUMIFS($I$8:I520,$E$8:E520,"Car/Van",$A$8:A520,"&gt;="&amp;='Settings &amp; Rates'!$B$3,$A$8:A520,"&lt;="&amp;='Settings &amp; Rates'!$B$4)),I521)*='Settings &amp; Rates'!$B$8 +MAX(I521-MAX(0,='Settings &amp; Rates'!$B$13-SUMIFS($I$8:I520,$E$8:E520,"Car/Van",$A$8:A520,"&gt;="&amp;='Settings &amp; Rates'!$B$3,$A$8:A520,"&lt;="&amp;='Settings &amp; Rates'!$B$4)),0)*='Settings &amp; Rates'!$B$9 +I521*F521*='Settings &amp; Rates'!$B$12,IF(E521="Motorcycle",I521*='Settings &amp; Rates'!$B$10,IF(E521="Bicycle",I521*='Settings &amp; Rates'!$B$11,0)))),"")</f>
        <v/>
      </c>
      <c r="N521" s="6" t="n"/>
    </row>
    <row r="522">
      <c r="A522" s="5" t="n"/>
      <c r="B522" s="6" t="n"/>
      <c r="C522" s="6" t="n"/>
      <c r="D522" s="6" t="n"/>
      <c r="E522" s="6" t="n"/>
      <c r="F522" s="6" t="n"/>
      <c r="G522" s="6" t="n"/>
      <c r="H522" s="6" t="n"/>
      <c r="I522" s="6" t="n"/>
      <c r="J522" s="6">
        <f>IF(E522&lt;&gt;"Car/Van","",SUMIFS($I$8:I522,$E$8:E522,"Car/Van",$A$8:A522,"&gt;="&amp;='Settings &amp; Rates'!$B$3,$A$8:A522,"&lt;="&amp;='Settings &amp; Rates'!$B$4))</f>
        <v/>
      </c>
      <c r="K522" s="6">
        <f>IFERROR(IF(I522=0,"",IF(E522="Car/Van",  (MIN(MAX(='Settings &amp; Rates'!$B$13-SUMIFS($I$8:I521,$E$8:E521,"Car/Van",$A$8:A521,"&gt;="&amp;='Settings &amp; Rates'!$B$3,$A$8:A521,"&lt;="&amp;='Settings &amp; Rates'!$B$4)),I522)*='Settings &amp; Rates'!$B$8  +MAX(I522-MAX(0,='Settings &amp; Rates'!$B$13-SUMIFS($I$8:I521,$E$8:E521,"Car/Van",$A$8:A521,"&gt;="&amp;='Settings &amp; Rates'!$B$3,$A$8:A521,"&lt;="&amp;='Settings &amp; Rates'!$B$4)),0)*='Settings &amp; Rates'!$B$9)/I522,IF(E522="Motorcycle",='Settings &amp; Rates'!$B$10,IF(E522="Bicycle",='Settings &amp; Rates'!$B$11,"")))),"")</f>
        <v/>
      </c>
      <c r="L522" s="6">
        <f>IF(E522="Car/Van",='Settings &amp; Rates'!$B$12*F522,0)</f>
        <v/>
      </c>
      <c r="M522" s="7">
        <f>IFERROR(IF(I522=0,"",IF(E522="Car/Van",  MIN(MAX(='Settings &amp; Rates'!$B$13-SUMIFS($I$8:I521,$E$8:E521,"Car/Van",$A$8:A521,"&gt;="&amp;='Settings &amp; Rates'!$B$3,$A$8:A521,"&lt;="&amp;='Settings &amp; Rates'!$B$4)),I522)*='Settings &amp; Rates'!$B$8 +MAX(I522-MAX(0,='Settings &amp; Rates'!$B$13-SUMIFS($I$8:I521,$E$8:E521,"Car/Van",$A$8:A521,"&gt;="&amp;='Settings &amp; Rates'!$B$3,$A$8:A521,"&lt;="&amp;='Settings &amp; Rates'!$B$4)),0)*='Settings &amp; Rates'!$B$9 +I522*F522*='Settings &amp; Rates'!$B$12,IF(E522="Motorcycle",I522*='Settings &amp; Rates'!$B$10,IF(E522="Bicycle",I522*='Settings &amp; Rates'!$B$11,0)))),"")</f>
        <v/>
      </c>
      <c r="N522" s="6" t="n"/>
    </row>
    <row r="523">
      <c r="A523" s="5" t="n"/>
      <c r="B523" s="6" t="n"/>
      <c r="C523" s="6" t="n"/>
      <c r="D523" s="6" t="n"/>
      <c r="E523" s="6" t="n"/>
      <c r="F523" s="6" t="n"/>
      <c r="G523" s="6" t="n"/>
      <c r="H523" s="6" t="n"/>
      <c r="I523" s="6" t="n"/>
      <c r="J523" s="6">
        <f>IF(E523&lt;&gt;"Car/Van","",SUMIFS($I$8:I523,$E$8:E523,"Car/Van",$A$8:A523,"&gt;="&amp;='Settings &amp; Rates'!$B$3,$A$8:A523,"&lt;="&amp;='Settings &amp; Rates'!$B$4))</f>
        <v/>
      </c>
      <c r="K523" s="6">
        <f>IFERROR(IF(I523=0,"",IF(E523="Car/Van",  (MIN(MAX(='Settings &amp; Rates'!$B$13-SUMIFS($I$8:I522,$E$8:E522,"Car/Van",$A$8:A522,"&gt;="&amp;='Settings &amp; Rates'!$B$3,$A$8:A522,"&lt;="&amp;='Settings &amp; Rates'!$B$4)),I523)*='Settings &amp; Rates'!$B$8  +MAX(I523-MAX(0,='Settings &amp; Rates'!$B$13-SUMIFS($I$8:I522,$E$8:E522,"Car/Van",$A$8:A522,"&gt;="&amp;='Settings &amp; Rates'!$B$3,$A$8:A522,"&lt;="&amp;='Settings &amp; Rates'!$B$4)),0)*='Settings &amp; Rates'!$B$9)/I523,IF(E523="Motorcycle",='Settings &amp; Rates'!$B$10,IF(E523="Bicycle",='Settings &amp; Rates'!$B$11,"")))),"")</f>
        <v/>
      </c>
      <c r="L523" s="6">
        <f>IF(E523="Car/Van",='Settings &amp; Rates'!$B$12*F523,0)</f>
        <v/>
      </c>
      <c r="M523" s="7">
        <f>IFERROR(IF(I523=0,"",IF(E523="Car/Van",  MIN(MAX(='Settings &amp; Rates'!$B$13-SUMIFS($I$8:I522,$E$8:E522,"Car/Van",$A$8:A522,"&gt;="&amp;='Settings &amp; Rates'!$B$3,$A$8:A522,"&lt;="&amp;='Settings &amp; Rates'!$B$4)),I523)*='Settings &amp; Rates'!$B$8 +MAX(I523-MAX(0,='Settings &amp; Rates'!$B$13-SUMIFS($I$8:I522,$E$8:E522,"Car/Van",$A$8:A522,"&gt;="&amp;='Settings &amp; Rates'!$B$3,$A$8:A522,"&lt;="&amp;='Settings &amp; Rates'!$B$4)),0)*='Settings &amp; Rates'!$B$9 +I523*F523*='Settings &amp; Rates'!$B$12,IF(E523="Motorcycle",I523*='Settings &amp; Rates'!$B$10,IF(E523="Bicycle",I523*='Settings &amp; Rates'!$B$11,0)))),"")</f>
        <v/>
      </c>
      <c r="N523" s="6" t="n"/>
    </row>
    <row r="524">
      <c r="A524" s="5" t="n"/>
      <c r="B524" s="6" t="n"/>
      <c r="C524" s="6" t="n"/>
      <c r="D524" s="6" t="n"/>
      <c r="E524" s="6" t="n"/>
      <c r="F524" s="6" t="n"/>
      <c r="G524" s="6" t="n"/>
      <c r="H524" s="6" t="n"/>
      <c r="I524" s="6" t="n"/>
      <c r="J524" s="6">
        <f>IF(E524&lt;&gt;"Car/Van","",SUMIFS($I$8:I524,$E$8:E524,"Car/Van",$A$8:A524,"&gt;="&amp;='Settings &amp; Rates'!$B$3,$A$8:A524,"&lt;="&amp;='Settings &amp; Rates'!$B$4))</f>
        <v/>
      </c>
      <c r="K524" s="6">
        <f>IFERROR(IF(I524=0,"",IF(E524="Car/Van",  (MIN(MAX(='Settings &amp; Rates'!$B$13-SUMIFS($I$8:I523,$E$8:E523,"Car/Van",$A$8:A523,"&gt;="&amp;='Settings &amp; Rates'!$B$3,$A$8:A523,"&lt;="&amp;='Settings &amp; Rates'!$B$4)),I524)*='Settings &amp; Rates'!$B$8  +MAX(I524-MAX(0,='Settings &amp; Rates'!$B$13-SUMIFS($I$8:I523,$E$8:E523,"Car/Van",$A$8:A523,"&gt;="&amp;='Settings &amp; Rates'!$B$3,$A$8:A523,"&lt;="&amp;='Settings &amp; Rates'!$B$4)),0)*='Settings &amp; Rates'!$B$9)/I524,IF(E524="Motorcycle",='Settings &amp; Rates'!$B$10,IF(E524="Bicycle",='Settings &amp; Rates'!$B$11,"")))),"")</f>
        <v/>
      </c>
      <c r="L524" s="6">
        <f>IF(E524="Car/Van",='Settings &amp; Rates'!$B$12*F524,0)</f>
        <v/>
      </c>
      <c r="M524" s="7">
        <f>IFERROR(IF(I524=0,"",IF(E524="Car/Van",  MIN(MAX(='Settings &amp; Rates'!$B$13-SUMIFS($I$8:I523,$E$8:E523,"Car/Van",$A$8:A523,"&gt;="&amp;='Settings &amp; Rates'!$B$3,$A$8:A523,"&lt;="&amp;='Settings &amp; Rates'!$B$4)),I524)*='Settings &amp; Rates'!$B$8 +MAX(I524-MAX(0,='Settings &amp; Rates'!$B$13-SUMIFS($I$8:I523,$E$8:E523,"Car/Van",$A$8:A523,"&gt;="&amp;='Settings &amp; Rates'!$B$3,$A$8:A523,"&lt;="&amp;='Settings &amp; Rates'!$B$4)),0)*='Settings &amp; Rates'!$B$9 +I524*F524*='Settings &amp; Rates'!$B$12,IF(E524="Motorcycle",I524*='Settings &amp; Rates'!$B$10,IF(E524="Bicycle",I524*='Settings &amp; Rates'!$B$11,0)))),"")</f>
        <v/>
      </c>
      <c r="N524" s="6" t="n"/>
    </row>
    <row r="525">
      <c r="A525" s="5" t="n"/>
      <c r="B525" s="6" t="n"/>
      <c r="C525" s="6" t="n"/>
      <c r="D525" s="6" t="n"/>
      <c r="E525" s="6" t="n"/>
      <c r="F525" s="6" t="n"/>
      <c r="G525" s="6" t="n"/>
      <c r="H525" s="6" t="n"/>
      <c r="I525" s="6" t="n"/>
      <c r="J525" s="6">
        <f>IF(E525&lt;&gt;"Car/Van","",SUMIFS($I$8:I525,$E$8:E525,"Car/Van",$A$8:A525,"&gt;="&amp;='Settings &amp; Rates'!$B$3,$A$8:A525,"&lt;="&amp;='Settings &amp; Rates'!$B$4))</f>
        <v/>
      </c>
      <c r="K525" s="6">
        <f>IFERROR(IF(I525=0,"",IF(E525="Car/Van",  (MIN(MAX(='Settings &amp; Rates'!$B$13-SUMIFS($I$8:I524,$E$8:E524,"Car/Van",$A$8:A524,"&gt;="&amp;='Settings &amp; Rates'!$B$3,$A$8:A524,"&lt;="&amp;='Settings &amp; Rates'!$B$4)),I525)*='Settings &amp; Rates'!$B$8  +MAX(I525-MAX(0,='Settings &amp; Rates'!$B$13-SUMIFS($I$8:I524,$E$8:E524,"Car/Van",$A$8:A524,"&gt;="&amp;='Settings &amp; Rates'!$B$3,$A$8:A524,"&lt;="&amp;='Settings &amp; Rates'!$B$4)),0)*='Settings &amp; Rates'!$B$9)/I525,IF(E525="Motorcycle",='Settings &amp; Rates'!$B$10,IF(E525="Bicycle",='Settings &amp; Rates'!$B$11,"")))),"")</f>
        <v/>
      </c>
      <c r="L525" s="6">
        <f>IF(E525="Car/Van",='Settings &amp; Rates'!$B$12*F525,0)</f>
        <v/>
      </c>
      <c r="M525" s="7">
        <f>IFERROR(IF(I525=0,"",IF(E525="Car/Van",  MIN(MAX(='Settings &amp; Rates'!$B$13-SUMIFS($I$8:I524,$E$8:E524,"Car/Van",$A$8:A524,"&gt;="&amp;='Settings &amp; Rates'!$B$3,$A$8:A524,"&lt;="&amp;='Settings &amp; Rates'!$B$4)),I525)*='Settings &amp; Rates'!$B$8 +MAX(I525-MAX(0,='Settings &amp; Rates'!$B$13-SUMIFS($I$8:I524,$E$8:E524,"Car/Van",$A$8:A524,"&gt;="&amp;='Settings &amp; Rates'!$B$3,$A$8:A524,"&lt;="&amp;='Settings &amp; Rates'!$B$4)),0)*='Settings &amp; Rates'!$B$9 +I525*F525*='Settings &amp; Rates'!$B$12,IF(E525="Motorcycle",I525*='Settings &amp; Rates'!$B$10,IF(E525="Bicycle",I525*='Settings &amp; Rates'!$B$11,0)))),"")</f>
        <v/>
      </c>
      <c r="N525" s="6" t="n"/>
    </row>
    <row r="526">
      <c r="A526" s="5" t="n"/>
      <c r="B526" s="6" t="n"/>
      <c r="C526" s="6" t="n"/>
      <c r="D526" s="6" t="n"/>
      <c r="E526" s="6" t="n"/>
      <c r="F526" s="6" t="n"/>
      <c r="G526" s="6" t="n"/>
      <c r="H526" s="6" t="n"/>
      <c r="I526" s="6" t="n"/>
      <c r="J526" s="6">
        <f>IF(E526&lt;&gt;"Car/Van","",SUMIFS($I$8:I526,$E$8:E526,"Car/Van",$A$8:A526,"&gt;="&amp;='Settings &amp; Rates'!$B$3,$A$8:A526,"&lt;="&amp;='Settings &amp; Rates'!$B$4))</f>
        <v/>
      </c>
      <c r="K526" s="6">
        <f>IFERROR(IF(I526=0,"",IF(E526="Car/Van",  (MIN(MAX(='Settings &amp; Rates'!$B$13-SUMIFS($I$8:I525,$E$8:E525,"Car/Van",$A$8:A525,"&gt;="&amp;='Settings &amp; Rates'!$B$3,$A$8:A525,"&lt;="&amp;='Settings &amp; Rates'!$B$4)),I526)*='Settings &amp; Rates'!$B$8  +MAX(I526-MAX(0,='Settings &amp; Rates'!$B$13-SUMIFS($I$8:I525,$E$8:E525,"Car/Van",$A$8:A525,"&gt;="&amp;='Settings &amp; Rates'!$B$3,$A$8:A525,"&lt;="&amp;='Settings &amp; Rates'!$B$4)),0)*='Settings &amp; Rates'!$B$9)/I526,IF(E526="Motorcycle",='Settings &amp; Rates'!$B$10,IF(E526="Bicycle",='Settings &amp; Rates'!$B$11,"")))),"")</f>
        <v/>
      </c>
      <c r="L526" s="6">
        <f>IF(E526="Car/Van",='Settings &amp; Rates'!$B$12*F526,0)</f>
        <v/>
      </c>
      <c r="M526" s="7">
        <f>IFERROR(IF(I526=0,"",IF(E526="Car/Van",  MIN(MAX(='Settings &amp; Rates'!$B$13-SUMIFS($I$8:I525,$E$8:E525,"Car/Van",$A$8:A525,"&gt;="&amp;='Settings &amp; Rates'!$B$3,$A$8:A525,"&lt;="&amp;='Settings &amp; Rates'!$B$4)),I526)*='Settings &amp; Rates'!$B$8 +MAX(I526-MAX(0,='Settings &amp; Rates'!$B$13-SUMIFS($I$8:I525,$E$8:E525,"Car/Van",$A$8:A525,"&gt;="&amp;='Settings &amp; Rates'!$B$3,$A$8:A525,"&lt;="&amp;='Settings &amp; Rates'!$B$4)),0)*='Settings &amp; Rates'!$B$9 +I526*F526*='Settings &amp; Rates'!$B$12,IF(E526="Motorcycle",I526*='Settings &amp; Rates'!$B$10,IF(E526="Bicycle",I526*='Settings &amp; Rates'!$B$11,0)))),"")</f>
        <v/>
      </c>
      <c r="N526" s="6" t="n"/>
    </row>
    <row r="527">
      <c r="A527" s="5" t="n"/>
      <c r="B527" s="6" t="n"/>
      <c r="C527" s="6" t="n"/>
      <c r="D527" s="6" t="n"/>
      <c r="E527" s="6" t="n"/>
      <c r="F527" s="6" t="n"/>
      <c r="G527" s="6" t="n"/>
      <c r="H527" s="6" t="n"/>
      <c r="I527" s="6" t="n"/>
      <c r="J527" s="6">
        <f>IF(E527&lt;&gt;"Car/Van","",SUMIFS($I$8:I527,$E$8:E527,"Car/Van",$A$8:A527,"&gt;="&amp;='Settings &amp; Rates'!$B$3,$A$8:A527,"&lt;="&amp;='Settings &amp; Rates'!$B$4))</f>
        <v/>
      </c>
      <c r="K527" s="6">
        <f>IFERROR(IF(I527=0,"",IF(E527="Car/Van",  (MIN(MAX(='Settings &amp; Rates'!$B$13-SUMIFS($I$8:I526,$E$8:E526,"Car/Van",$A$8:A526,"&gt;="&amp;='Settings &amp; Rates'!$B$3,$A$8:A526,"&lt;="&amp;='Settings &amp; Rates'!$B$4)),I527)*='Settings &amp; Rates'!$B$8  +MAX(I527-MAX(0,='Settings &amp; Rates'!$B$13-SUMIFS($I$8:I526,$E$8:E526,"Car/Van",$A$8:A526,"&gt;="&amp;='Settings &amp; Rates'!$B$3,$A$8:A526,"&lt;="&amp;='Settings &amp; Rates'!$B$4)),0)*='Settings &amp; Rates'!$B$9)/I527,IF(E527="Motorcycle",='Settings &amp; Rates'!$B$10,IF(E527="Bicycle",='Settings &amp; Rates'!$B$11,"")))),"")</f>
        <v/>
      </c>
      <c r="L527" s="6">
        <f>IF(E527="Car/Van",='Settings &amp; Rates'!$B$12*F527,0)</f>
        <v/>
      </c>
      <c r="M527" s="7">
        <f>IFERROR(IF(I527=0,"",IF(E527="Car/Van",  MIN(MAX(='Settings &amp; Rates'!$B$13-SUMIFS($I$8:I526,$E$8:E526,"Car/Van",$A$8:A526,"&gt;="&amp;='Settings &amp; Rates'!$B$3,$A$8:A526,"&lt;="&amp;='Settings &amp; Rates'!$B$4)),I527)*='Settings &amp; Rates'!$B$8 +MAX(I527-MAX(0,='Settings &amp; Rates'!$B$13-SUMIFS($I$8:I526,$E$8:E526,"Car/Van",$A$8:A526,"&gt;="&amp;='Settings &amp; Rates'!$B$3,$A$8:A526,"&lt;="&amp;='Settings &amp; Rates'!$B$4)),0)*='Settings &amp; Rates'!$B$9 +I527*F527*='Settings &amp; Rates'!$B$12,IF(E527="Motorcycle",I527*='Settings &amp; Rates'!$B$10,IF(E527="Bicycle",I527*='Settings &amp; Rates'!$B$11,0)))),"")</f>
        <v/>
      </c>
      <c r="N527" s="6" t="n"/>
    </row>
    <row r="528">
      <c r="A528" s="5" t="n"/>
      <c r="B528" s="6" t="n"/>
      <c r="C528" s="6" t="n"/>
      <c r="D528" s="6" t="n"/>
      <c r="E528" s="6" t="n"/>
      <c r="F528" s="6" t="n"/>
      <c r="G528" s="6" t="n"/>
      <c r="H528" s="6" t="n"/>
      <c r="I528" s="6" t="n"/>
      <c r="J528" s="6">
        <f>IF(E528&lt;&gt;"Car/Van","",SUMIFS($I$8:I528,$E$8:E528,"Car/Van",$A$8:A528,"&gt;="&amp;='Settings &amp; Rates'!$B$3,$A$8:A528,"&lt;="&amp;='Settings &amp; Rates'!$B$4))</f>
        <v/>
      </c>
      <c r="K528" s="6">
        <f>IFERROR(IF(I528=0,"",IF(E528="Car/Van",  (MIN(MAX(='Settings &amp; Rates'!$B$13-SUMIFS($I$8:I527,$E$8:E527,"Car/Van",$A$8:A527,"&gt;="&amp;='Settings &amp; Rates'!$B$3,$A$8:A527,"&lt;="&amp;='Settings &amp; Rates'!$B$4)),I528)*='Settings &amp; Rates'!$B$8  +MAX(I528-MAX(0,='Settings &amp; Rates'!$B$13-SUMIFS($I$8:I527,$E$8:E527,"Car/Van",$A$8:A527,"&gt;="&amp;='Settings &amp; Rates'!$B$3,$A$8:A527,"&lt;="&amp;='Settings &amp; Rates'!$B$4)),0)*='Settings &amp; Rates'!$B$9)/I528,IF(E528="Motorcycle",='Settings &amp; Rates'!$B$10,IF(E528="Bicycle",='Settings &amp; Rates'!$B$11,"")))),"")</f>
        <v/>
      </c>
      <c r="L528" s="6">
        <f>IF(E528="Car/Van",='Settings &amp; Rates'!$B$12*F528,0)</f>
        <v/>
      </c>
      <c r="M528" s="7">
        <f>IFERROR(IF(I528=0,"",IF(E528="Car/Van",  MIN(MAX(='Settings &amp; Rates'!$B$13-SUMIFS($I$8:I527,$E$8:E527,"Car/Van",$A$8:A527,"&gt;="&amp;='Settings &amp; Rates'!$B$3,$A$8:A527,"&lt;="&amp;='Settings &amp; Rates'!$B$4)),I528)*='Settings &amp; Rates'!$B$8 +MAX(I528-MAX(0,='Settings &amp; Rates'!$B$13-SUMIFS($I$8:I527,$E$8:E527,"Car/Van",$A$8:A527,"&gt;="&amp;='Settings &amp; Rates'!$B$3,$A$8:A527,"&lt;="&amp;='Settings &amp; Rates'!$B$4)),0)*='Settings &amp; Rates'!$B$9 +I528*F528*='Settings &amp; Rates'!$B$12,IF(E528="Motorcycle",I528*='Settings &amp; Rates'!$B$10,IF(E528="Bicycle",I528*='Settings &amp; Rates'!$B$11,0)))),"")</f>
        <v/>
      </c>
      <c r="N528" s="6" t="n"/>
    </row>
    <row r="529">
      <c r="A529" s="5" t="n"/>
      <c r="B529" s="6" t="n"/>
      <c r="C529" s="6" t="n"/>
      <c r="D529" s="6" t="n"/>
      <c r="E529" s="6" t="n"/>
      <c r="F529" s="6" t="n"/>
      <c r="G529" s="6" t="n"/>
      <c r="H529" s="6" t="n"/>
      <c r="I529" s="6" t="n"/>
      <c r="J529" s="6">
        <f>IF(E529&lt;&gt;"Car/Van","",SUMIFS($I$8:I529,$E$8:E529,"Car/Van",$A$8:A529,"&gt;="&amp;='Settings &amp; Rates'!$B$3,$A$8:A529,"&lt;="&amp;='Settings &amp; Rates'!$B$4))</f>
        <v/>
      </c>
      <c r="K529" s="6">
        <f>IFERROR(IF(I529=0,"",IF(E529="Car/Van",  (MIN(MAX(='Settings &amp; Rates'!$B$13-SUMIFS($I$8:I528,$E$8:E528,"Car/Van",$A$8:A528,"&gt;="&amp;='Settings &amp; Rates'!$B$3,$A$8:A528,"&lt;="&amp;='Settings &amp; Rates'!$B$4)),I529)*='Settings &amp; Rates'!$B$8  +MAX(I529-MAX(0,='Settings &amp; Rates'!$B$13-SUMIFS($I$8:I528,$E$8:E528,"Car/Van",$A$8:A528,"&gt;="&amp;='Settings &amp; Rates'!$B$3,$A$8:A528,"&lt;="&amp;='Settings &amp; Rates'!$B$4)),0)*='Settings &amp; Rates'!$B$9)/I529,IF(E529="Motorcycle",='Settings &amp; Rates'!$B$10,IF(E529="Bicycle",='Settings &amp; Rates'!$B$11,"")))),"")</f>
        <v/>
      </c>
      <c r="L529" s="6">
        <f>IF(E529="Car/Van",='Settings &amp; Rates'!$B$12*F529,0)</f>
        <v/>
      </c>
      <c r="M529" s="7">
        <f>IFERROR(IF(I529=0,"",IF(E529="Car/Van",  MIN(MAX(='Settings &amp; Rates'!$B$13-SUMIFS($I$8:I528,$E$8:E528,"Car/Van",$A$8:A528,"&gt;="&amp;='Settings &amp; Rates'!$B$3,$A$8:A528,"&lt;="&amp;='Settings &amp; Rates'!$B$4)),I529)*='Settings &amp; Rates'!$B$8 +MAX(I529-MAX(0,='Settings &amp; Rates'!$B$13-SUMIFS($I$8:I528,$E$8:E528,"Car/Van",$A$8:A528,"&gt;="&amp;='Settings &amp; Rates'!$B$3,$A$8:A528,"&lt;="&amp;='Settings &amp; Rates'!$B$4)),0)*='Settings &amp; Rates'!$B$9 +I529*F529*='Settings &amp; Rates'!$B$12,IF(E529="Motorcycle",I529*='Settings &amp; Rates'!$B$10,IF(E529="Bicycle",I529*='Settings &amp; Rates'!$B$11,0)))),"")</f>
        <v/>
      </c>
      <c r="N529" s="6" t="n"/>
    </row>
    <row r="530">
      <c r="A530" s="5" t="n"/>
      <c r="B530" s="6" t="n"/>
      <c r="C530" s="6" t="n"/>
      <c r="D530" s="6" t="n"/>
      <c r="E530" s="6" t="n"/>
      <c r="F530" s="6" t="n"/>
      <c r="G530" s="6" t="n"/>
      <c r="H530" s="6" t="n"/>
      <c r="I530" s="6" t="n"/>
      <c r="J530" s="6">
        <f>IF(E530&lt;&gt;"Car/Van","",SUMIFS($I$8:I530,$E$8:E530,"Car/Van",$A$8:A530,"&gt;="&amp;='Settings &amp; Rates'!$B$3,$A$8:A530,"&lt;="&amp;='Settings &amp; Rates'!$B$4))</f>
        <v/>
      </c>
      <c r="K530" s="6">
        <f>IFERROR(IF(I530=0,"",IF(E530="Car/Van",  (MIN(MAX(='Settings &amp; Rates'!$B$13-SUMIFS($I$8:I529,$E$8:E529,"Car/Van",$A$8:A529,"&gt;="&amp;='Settings &amp; Rates'!$B$3,$A$8:A529,"&lt;="&amp;='Settings &amp; Rates'!$B$4)),I530)*='Settings &amp; Rates'!$B$8  +MAX(I530-MAX(0,='Settings &amp; Rates'!$B$13-SUMIFS($I$8:I529,$E$8:E529,"Car/Van",$A$8:A529,"&gt;="&amp;='Settings &amp; Rates'!$B$3,$A$8:A529,"&lt;="&amp;='Settings &amp; Rates'!$B$4)),0)*='Settings &amp; Rates'!$B$9)/I530,IF(E530="Motorcycle",='Settings &amp; Rates'!$B$10,IF(E530="Bicycle",='Settings &amp; Rates'!$B$11,"")))),"")</f>
        <v/>
      </c>
      <c r="L530" s="6">
        <f>IF(E530="Car/Van",='Settings &amp; Rates'!$B$12*F530,0)</f>
        <v/>
      </c>
      <c r="M530" s="7">
        <f>IFERROR(IF(I530=0,"",IF(E530="Car/Van",  MIN(MAX(='Settings &amp; Rates'!$B$13-SUMIFS($I$8:I529,$E$8:E529,"Car/Van",$A$8:A529,"&gt;="&amp;='Settings &amp; Rates'!$B$3,$A$8:A529,"&lt;="&amp;='Settings &amp; Rates'!$B$4)),I530)*='Settings &amp; Rates'!$B$8 +MAX(I530-MAX(0,='Settings &amp; Rates'!$B$13-SUMIFS($I$8:I529,$E$8:E529,"Car/Van",$A$8:A529,"&gt;="&amp;='Settings &amp; Rates'!$B$3,$A$8:A529,"&lt;="&amp;='Settings &amp; Rates'!$B$4)),0)*='Settings &amp; Rates'!$B$9 +I530*F530*='Settings &amp; Rates'!$B$12,IF(E530="Motorcycle",I530*='Settings &amp; Rates'!$B$10,IF(E530="Bicycle",I530*='Settings &amp; Rates'!$B$11,0)))),"")</f>
        <v/>
      </c>
      <c r="N530" s="6" t="n"/>
    </row>
    <row r="531">
      <c r="A531" s="5" t="n"/>
      <c r="B531" s="6" t="n"/>
      <c r="C531" s="6" t="n"/>
      <c r="D531" s="6" t="n"/>
      <c r="E531" s="6" t="n"/>
      <c r="F531" s="6" t="n"/>
      <c r="G531" s="6" t="n"/>
      <c r="H531" s="6" t="n"/>
      <c r="I531" s="6" t="n"/>
      <c r="J531" s="6">
        <f>IF(E531&lt;&gt;"Car/Van","",SUMIFS($I$8:I531,$E$8:E531,"Car/Van",$A$8:A531,"&gt;="&amp;='Settings &amp; Rates'!$B$3,$A$8:A531,"&lt;="&amp;='Settings &amp; Rates'!$B$4))</f>
        <v/>
      </c>
      <c r="K531" s="6">
        <f>IFERROR(IF(I531=0,"",IF(E531="Car/Van",  (MIN(MAX(='Settings &amp; Rates'!$B$13-SUMIFS($I$8:I530,$E$8:E530,"Car/Van",$A$8:A530,"&gt;="&amp;='Settings &amp; Rates'!$B$3,$A$8:A530,"&lt;="&amp;='Settings &amp; Rates'!$B$4)),I531)*='Settings &amp; Rates'!$B$8  +MAX(I531-MAX(0,='Settings &amp; Rates'!$B$13-SUMIFS($I$8:I530,$E$8:E530,"Car/Van",$A$8:A530,"&gt;="&amp;='Settings &amp; Rates'!$B$3,$A$8:A530,"&lt;="&amp;='Settings &amp; Rates'!$B$4)),0)*='Settings &amp; Rates'!$B$9)/I531,IF(E531="Motorcycle",='Settings &amp; Rates'!$B$10,IF(E531="Bicycle",='Settings &amp; Rates'!$B$11,"")))),"")</f>
        <v/>
      </c>
      <c r="L531" s="6">
        <f>IF(E531="Car/Van",='Settings &amp; Rates'!$B$12*F531,0)</f>
        <v/>
      </c>
      <c r="M531" s="7">
        <f>IFERROR(IF(I531=0,"",IF(E531="Car/Van",  MIN(MAX(='Settings &amp; Rates'!$B$13-SUMIFS($I$8:I530,$E$8:E530,"Car/Van",$A$8:A530,"&gt;="&amp;='Settings &amp; Rates'!$B$3,$A$8:A530,"&lt;="&amp;='Settings &amp; Rates'!$B$4)),I531)*='Settings &amp; Rates'!$B$8 +MAX(I531-MAX(0,='Settings &amp; Rates'!$B$13-SUMIFS($I$8:I530,$E$8:E530,"Car/Van",$A$8:A530,"&gt;="&amp;='Settings &amp; Rates'!$B$3,$A$8:A530,"&lt;="&amp;='Settings &amp; Rates'!$B$4)),0)*='Settings &amp; Rates'!$B$9 +I531*F531*='Settings &amp; Rates'!$B$12,IF(E531="Motorcycle",I531*='Settings &amp; Rates'!$B$10,IF(E531="Bicycle",I531*='Settings &amp; Rates'!$B$11,0)))),"")</f>
        <v/>
      </c>
      <c r="N531" s="6" t="n"/>
    </row>
    <row r="532">
      <c r="A532" s="5" t="n"/>
      <c r="B532" s="6" t="n"/>
      <c r="C532" s="6" t="n"/>
      <c r="D532" s="6" t="n"/>
      <c r="E532" s="6" t="n"/>
      <c r="F532" s="6" t="n"/>
      <c r="G532" s="6" t="n"/>
      <c r="H532" s="6" t="n"/>
      <c r="I532" s="6" t="n"/>
      <c r="J532" s="6">
        <f>IF(E532&lt;&gt;"Car/Van","",SUMIFS($I$8:I532,$E$8:E532,"Car/Van",$A$8:A532,"&gt;="&amp;='Settings &amp; Rates'!$B$3,$A$8:A532,"&lt;="&amp;='Settings &amp; Rates'!$B$4))</f>
        <v/>
      </c>
      <c r="K532" s="6">
        <f>IFERROR(IF(I532=0,"",IF(E532="Car/Van",  (MIN(MAX(='Settings &amp; Rates'!$B$13-SUMIFS($I$8:I531,$E$8:E531,"Car/Van",$A$8:A531,"&gt;="&amp;='Settings &amp; Rates'!$B$3,$A$8:A531,"&lt;="&amp;='Settings &amp; Rates'!$B$4)),I532)*='Settings &amp; Rates'!$B$8  +MAX(I532-MAX(0,='Settings &amp; Rates'!$B$13-SUMIFS($I$8:I531,$E$8:E531,"Car/Van",$A$8:A531,"&gt;="&amp;='Settings &amp; Rates'!$B$3,$A$8:A531,"&lt;="&amp;='Settings &amp; Rates'!$B$4)),0)*='Settings &amp; Rates'!$B$9)/I532,IF(E532="Motorcycle",='Settings &amp; Rates'!$B$10,IF(E532="Bicycle",='Settings &amp; Rates'!$B$11,"")))),"")</f>
        <v/>
      </c>
      <c r="L532" s="6">
        <f>IF(E532="Car/Van",='Settings &amp; Rates'!$B$12*F532,0)</f>
        <v/>
      </c>
      <c r="M532" s="7">
        <f>IFERROR(IF(I532=0,"",IF(E532="Car/Van",  MIN(MAX(='Settings &amp; Rates'!$B$13-SUMIFS($I$8:I531,$E$8:E531,"Car/Van",$A$8:A531,"&gt;="&amp;='Settings &amp; Rates'!$B$3,$A$8:A531,"&lt;="&amp;='Settings &amp; Rates'!$B$4)),I532)*='Settings &amp; Rates'!$B$8 +MAX(I532-MAX(0,='Settings &amp; Rates'!$B$13-SUMIFS($I$8:I531,$E$8:E531,"Car/Van",$A$8:A531,"&gt;="&amp;='Settings &amp; Rates'!$B$3,$A$8:A531,"&lt;="&amp;='Settings &amp; Rates'!$B$4)),0)*='Settings &amp; Rates'!$B$9 +I532*F532*='Settings &amp; Rates'!$B$12,IF(E532="Motorcycle",I532*='Settings &amp; Rates'!$B$10,IF(E532="Bicycle",I532*='Settings &amp; Rates'!$B$11,0)))),"")</f>
        <v/>
      </c>
      <c r="N532" s="6" t="n"/>
    </row>
    <row r="533">
      <c r="A533" s="5" t="n"/>
      <c r="B533" s="6" t="n"/>
      <c r="C533" s="6" t="n"/>
      <c r="D533" s="6" t="n"/>
      <c r="E533" s="6" t="n"/>
      <c r="F533" s="6" t="n"/>
      <c r="G533" s="6" t="n"/>
      <c r="H533" s="6" t="n"/>
      <c r="I533" s="6" t="n"/>
      <c r="J533" s="6">
        <f>IF(E533&lt;&gt;"Car/Van","",SUMIFS($I$8:I533,$E$8:E533,"Car/Van",$A$8:A533,"&gt;="&amp;='Settings &amp; Rates'!$B$3,$A$8:A533,"&lt;="&amp;='Settings &amp; Rates'!$B$4))</f>
        <v/>
      </c>
      <c r="K533" s="6">
        <f>IFERROR(IF(I533=0,"",IF(E533="Car/Van",  (MIN(MAX(='Settings &amp; Rates'!$B$13-SUMIFS($I$8:I532,$E$8:E532,"Car/Van",$A$8:A532,"&gt;="&amp;='Settings &amp; Rates'!$B$3,$A$8:A532,"&lt;="&amp;='Settings &amp; Rates'!$B$4)),I533)*='Settings &amp; Rates'!$B$8  +MAX(I533-MAX(0,='Settings &amp; Rates'!$B$13-SUMIFS($I$8:I532,$E$8:E532,"Car/Van",$A$8:A532,"&gt;="&amp;='Settings &amp; Rates'!$B$3,$A$8:A532,"&lt;="&amp;='Settings &amp; Rates'!$B$4)),0)*='Settings &amp; Rates'!$B$9)/I533,IF(E533="Motorcycle",='Settings &amp; Rates'!$B$10,IF(E533="Bicycle",='Settings &amp; Rates'!$B$11,"")))),"")</f>
        <v/>
      </c>
      <c r="L533" s="6">
        <f>IF(E533="Car/Van",='Settings &amp; Rates'!$B$12*F533,0)</f>
        <v/>
      </c>
      <c r="M533" s="7">
        <f>IFERROR(IF(I533=0,"",IF(E533="Car/Van",  MIN(MAX(='Settings &amp; Rates'!$B$13-SUMIFS($I$8:I532,$E$8:E532,"Car/Van",$A$8:A532,"&gt;="&amp;='Settings &amp; Rates'!$B$3,$A$8:A532,"&lt;="&amp;='Settings &amp; Rates'!$B$4)),I533)*='Settings &amp; Rates'!$B$8 +MAX(I533-MAX(0,='Settings &amp; Rates'!$B$13-SUMIFS($I$8:I532,$E$8:E532,"Car/Van",$A$8:A532,"&gt;="&amp;='Settings &amp; Rates'!$B$3,$A$8:A532,"&lt;="&amp;='Settings &amp; Rates'!$B$4)),0)*='Settings &amp; Rates'!$B$9 +I533*F533*='Settings &amp; Rates'!$B$12,IF(E533="Motorcycle",I533*='Settings &amp; Rates'!$B$10,IF(E533="Bicycle",I533*='Settings &amp; Rates'!$B$11,0)))),"")</f>
        <v/>
      </c>
      <c r="N533" s="6" t="n"/>
    </row>
    <row r="534">
      <c r="A534" s="5" t="n"/>
      <c r="B534" s="6" t="n"/>
      <c r="C534" s="6" t="n"/>
      <c r="D534" s="6" t="n"/>
      <c r="E534" s="6" t="n"/>
      <c r="F534" s="6" t="n"/>
      <c r="G534" s="6" t="n"/>
      <c r="H534" s="6" t="n"/>
      <c r="I534" s="6" t="n"/>
      <c r="J534" s="6">
        <f>IF(E534&lt;&gt;"Car/Van","",SUMIFS($I$8:I534,$E$8:E534,"Car/Van",$A$8:A534,"&gt;="&amp;='Settings &amp; Rates'!$B$3,$A$8:A534,"&lt;="&amp;='Settings &amp; Rates'!$B$4))</f>
        <v/>
      </c>
      <c r="K534" s="6">
        <f>IFERROR(IF(I534=0,"",IF(E534="Car/Van",  (MIN(MAX(='Settings &amp; Rates'!$B$13-SUMIFS($I$8:I533,$E$8:E533,"Car/Van",$A$8:A533,"&gt;="&amp;='Settings &amp; Rates'!$B$3,$A$8:A533,"&lt;="&amp;='Settings &amp; Rates'!$B$4)),I534)*='Settings &amp; Rates'!$B$8  +MAX(I534-MAX(0,='Settings &amp; Rates'!$B$13-SUMIFS($I$8:I533,$E$8:E533,"Car/Van",$A$8:A533,"&gt;="&amp;='Settings &amp; Rates'!$B$3,$A$8:A533,"&lt;="&amp;='Settings &amp; Rates'!$B$4)),0)*='Settings &amp; Rates'!$B$9)/I534,IF(E534="Motorcycle",='Settings &amp; Rates'!$B$10,IF(E534="Bicycle",='Settings &amp; Rates'!$B$11,"")))),"")</f>
        <v/>
      </c>
      <c r="L534" s="6">
        <f>IF(E534="Car/Van",='Settings &amp; Rates'!$B$12*F534,0)</f>
        <v/>
      </c>
      <c r="M534" s="7">
        <f>IFERROR(IF(I534=0,"",IF(E534="Car/Van",  MIN(MAX(='Settings &amp; Rates'!$B$13-SUMIFS($I$8:I533,$E$8:E533,"Car/Van",$A$8:A533,"&gt;="&amp;='Settings &amp; Rates'!$B$3,$A$8:A533,"&lt;="&amp;='Settings &amp; Rates'!$B$4)),I534)*='Settings &amp; Rates'!$B$8 +MAX(I534-MAX(0,='Settings &amp; Rates'!$B$13-SUMIFS($I$8:I533,$E$8:E533,"Car/Van",$A$8:A533,"&gt;="&amp;='Settings &amp; Rates'!$B$3,$A$8:A533,"&lt;="&amp;='Settings &amp; Rates'!$B$4)),0)*='Settings &amp; Rates'!$B$9 +I534*F534*='Settings &amp; Rates'!$B$12,IF(E534="Motorcycle",I534*='Settings &amp; Rates'!$B$10,IF(E534="Bicycle",I534*='Settings &amp; Rates'!$B$11,0)))),"")</f>
        <v/>
      </c>
      <c r="N534" s="6" t="n"/>
    </row>
    <row r="535">
      <c r="A535" s="5" t="n"/>
      <c r="B535" s="6" t="n"/>
      <c r="C535" s="6" t="n"/>
      <c r="D535" s="6" t="n"/>
      <c r="E535" s="6" t="n"/>
      <c r="F535" s="6" t="n"/>
      <c r="G535" s="6" t="n"/>
      <c r="H535" s="6" t="n"/>
      <c r="I535" s="6" t="n"/>
      <c r="J535" s="6">
        <f>IF(E535&lt;&gt;"Car/Van","",SUMIFS($I$8:I535,$E$8:E535,"Car/Van",$A$8:A535,"&gt;="&amp;='Settings &amp; Rates'!$B$3,$A$8:A535,"&lt;="&amp;='Settings &amp; Rates'!$B$4))</f>
        <v/>
      </c>
      <c r="K535" s="6">
        <f>IFERROR(IF(I535=0,"",IF(E535="Car/Van",  (MIN(MAX(='Settings &amp; Rates'!$B$13-SUMIFS($I$8:I534,$E$8:E534,"Car/Van",$A$8:A534,"&gt;="&amp;='Settings &amp; Rates'!$B$3,$A$8:A534,"&lt;="&amp;='Settings &amp; Rates'!$B$4)),I535)*='Settings &amp; Rates'!$B$8  +MAX(I535-MAX(0,='Settings &amp; Rates'!$B$13-SUMIFS($I$8:I534,$E$8:E534,"Car/Van",$A$8:A534,"&gt;="&amp;='Settings &amp; Rates'!$B$3,$A$8:A534,"&lt;="&amp;='Settings &amp; Rates'!$B$4)),0)*='Settings &amp; Rates'!$B$9)/I535,IF(E535="Motorcycle",='Settings &amp; Rates'!$B$10,IF(E535="Bicycle",='Settings &amp; Rates'!$B$11,"")))),"")</f>
        <v/>
      </c>
      <c r="L535" s="6">
        <f>IF(E535="Car/Van",='Settings &amp; Rates'!$B$12*F535,0)</f>
        <v/>
      </c>
      <c r="M535" s="7">
        <f>IFERROR(IF(I535=0,"",IF(E535="Car/Van",  MIN(MAX(='Settings &amp; Rates'!$B$13-SUMIFS($I$8:I534,$E$8:E534,"Car/Van",$A$8:A534,"&gt;="&amp;='Settings &amp; Rates'!$B$3,$A$8:A534,"&lt;="&amp;='Settings &amp; Rates'!$B$4)),I535)*='Settings &amp; Rates'!$B$8 +MAX(I535-MAX(0,='Settings &amp; Rates'!$B$13-SUMIFS($I$8:I534,$E$8:E534,"Car/Van",$A$8:A534,"&gt;="&amp;='Settings &amp; Rates'!$B$3,$A$8:A534,"&lt;="&amp;='Settings &amp; Rates'!$B$4)),0)*='Settings &amp; Rates'!$B$9 +I535*F535*='Settings &amp; Rates'!$B$12,IF(E535="Motorcycle",I535*='Settings &amp; Rates'!$B$10,IF(E535="Bicycle",I535*='Settings &amp; Rates'!$B$11,0)))),"")</f>
        <v/>
      </c>
      <c r="N535" s="6" t="n"/>
    </row>
    <row r="536">
      <c r="A536" s="5" t="n"/>
      <c r="B536" s="6" t="n"/>
      <c r="C536" s="6" t="n"/>
      <c r="D536" s="6" t="n"/>
      <c r="E536" s="6" t="n"/>
      <c r="F536" s="6" t="n"/>
      <c r="G536" s="6" t="n"/>
      <c r="H536" s="6" t="n"/>
      <c r="I536" s="6" t="n"/>
      <c r="J536" s="6">
        <f>IF(E536&lt;&gt;"Car/Van","",SUMIFS($I$8:I536,$E$8:E536,"Car/Van",$A$8:A536,"&gt;="&amp;='Settings &amp; Rates'!$B$3,$A$8:A536,"&lt;="&amp;='Settings &amp; Rates'!$B$4))</f>
        <v/>
      </c>
      <c r="K536" s="6">
        <f>IFERROR(IF(I536=0,"",IF(E536="Car/Van",  (MIN(MAX(='Settings &amp; Rates'!$B$13-SUMIFS($I$8:I535,$E$8:E535,"Car/Van",$A$8:A535,"&gt;="&amp;='Settings &amp; Rates'!$B$3,$A$8:A535,"&lt;="&amp;='Settings &amp; Rates'!$B$4)),I536)*='Settings &amp; Rates'!$B$8  +MAX(I536-MAX(0,='Settings &amp; Rates'!$B$13-SUMIFS($I$8:I535,$E$8:E535,"Car/Van",$A$8:A535,"&gt;="&amp;='Settings &amp; Rates'!$B$3,$A$8:A535,"&lt;="&amp;='Settings &amp; Rates'!$B$4)),0)*='Settings &amp; Rates'!$B$9)/I536,IF(E536="Motorcycle",='Settings &amp; Rates'!$B$10,IF(E536="Bicycle",='Settings &amp; Rates'!$B$11,"")))),"")</f>
        <v/>
      </c>
      <c r="L536" s="6">
        <f>IF(E536="Car/Van",='Settings &amp; Rates'!$B$12*F536,0)</f>
        <v/>
      </c>
      <c r="M536" s="7">
        <f>IFERROR(IF(I536=0,"",IF(E536="Car/Van",  MIN(MAX(='Settings &amp; Rates'!$B$13-SUMIFS($I$8:I535,$E$8:E535,"Car/Van",$A$8:A535,"&gt;="&amp;='Settings &amp; Rates'!$B$3,$A$8:A535,"&lt;="&amp;='Settings &amp; Rates'!$B$4)),I536)*='Settings &amp; Rates'!$B$8 +MAX(I536-MAX(0,='Settings &amp; Rates'!$B$13-SUMIFS($I$8:I535,$E$8:E535,"Car/Van",$A$8:A535,"&gt;="&amp;='Settings &amp; Rates'!$B$3,$A$8:A535,"&lt;="&amp;='Settings &amp; Rates'!$B$4)),0)*='Settings &amp; Rates'!$B$9 +I536*F536*='Settings &amp; Rates'!$B$12,IF(E536="Motorcycle",I536*='Settings &amp; Rates'!$B$10,IF(E536="Bicycle",I536*='Settings &amp; Rates'!$B$11,0)))),"")</f>
        <v/>
      </c>
      <c r="N536" s="6" t="n"/>
    </row>
    <row r="537">
      <c r="A537" s="5" t="n"/>
      <c r="B537" s="6" t="n"/>
      <c r="C537" s="6" t="n"/>
      <c r="D537" s="6" t="n"/>
      <c r="E537" s="6" t="n"/>
      <c r="F537" s="6" t="n"/>
      <c r="G537" s="6" t="n"/>
      <c r="H537" s="6" t="n"/>
      <c r="I537" s="6" t="n"/>
      <c r="J537" s="6">
        <f>IF(E537&lt;&gt;"Car/Van","",SUMIFS($I$8:I537,$E$8:E537,"Car/Van",$A$8:A537,"&gt;="&amp;='Settings &amp; Rates'!$B$3,$A$8:A537,"&lt;="&amp;='Settings &amp; Rates'!$B$4))</f>
        <v/>
      </c>
      <c r="K537" s="6">
        <f>IFERROR(IF(I537=0,"",IF(E537="Car/Van",  (MIN(MAX(='Settings &amp; Rates'!$B$13-SUMIFS($I$8:I536,$E$8:E536,"Car/Van",$A$8:A536,"&gt;="&amp;='Settings &amp; Rates'!$B$3,$A$8:A536,"&lt;="&amp;='Settings &amp; Rates'!$B$4)),I537)*='Settings &amp; Rates'!$B$8  +MAX(I537-MAX(0,='Settings &amp; Rates'!$B$13-SUMIFS($I$8:I536,$E$8:E536,"Car/Van",$A$8:A536,"&gt;="&amp;='Settings &amp; Rates'!$B$3,$A$8:A536,"&lt;="&amp;='Settings &amp; Rates'!$B$4)),0)*='Settings &amp; Rates'!$B$9)/I537,IF(E537="Motorcycle",='Settings &amp; Rates'!$B$10,IF(E537="Bicycle",='Settings &amp; Rates'!$B$11,"")))),"")</f>
        <v/>
      </c>
      <c r="L537" s="6">
        <f>IF(E537="Car/Van",='Settings &amp; Rates'!$B$12*F537,0)</f>
        <v/>
      </c>
      <c r="M537" s="7">
        <f>IFERROR(IF(I537=0,"",IF(E537="Car/Van",  MIN(MAX(='Settings &amp; Rates'!$B$13-SUMIFS($I$8:I536,$E$8:E536,"Car/Van",$A$8:A536,"&gt;="&amp;='Settings &amp; Rates'!$B$3,$A$8:A536,"&lt;="&amp;='Settings &amp; Rates'!$B$4)),I537)*='Settings &amp; Rates'!$B$8 +MAX(I537-MAX(0,='Settings &amp; Rates'!$B$13-SUMIFS($I$8:I536,$E$8:E536,"Car/Van",$A$8:A536,"&gt;="&amp;='Settings &amp; Rates'!$B$3,$A$8:A536,"&lt;="&amp;='Settings &amp; Rates'!$B$4)),0)*='Settings &amp; Rates'!$B$9 +I537*F537*='Settings &amp; Rates'!$B$12,IF(E537="Motorcycle",I537*='Settings &amp; Rates'!$B$10,IF(E537="Bicycle",I537*='Settings &amp; Rates'!$B$11,0)))),"")</f>
        <v/>
      </c>
      <c r="N537" s="6" t="n"/>
    </row>
    <row r="538">
      <c r="A538" s="5" t="n"/>
      <c r="B538" s="6" t="n"/>
      <c r="C538" s="6" t="n"/>
      <c r="D538" s="6" t="n"/>
      <c r="E538" s="6" t="n"/>
      <c r="F538" s="6" t="n"/>
      <c r="G538" s="6" t="n"/>
      <c r="H538" s="6" t="n"/>
      <c r="I538" s="6" t="n"/>
      <c r="J538" s="6">
        <f>IF(E538&lt;&gt;"Car/Van","",SUMIFS($I$8:I538,$E$8:E538,"Car/Van",$A$8:A538,"&gt;="&amp;='Settings &amp; Rates'!$B$3,$A$8:A538,"&lt;="&amp;='Settings &amp; Rates'!$B$4))</f>
        <v/>
      </c>
      <c r="K538" s="6">
        <f>IFERROR(IF(I538=0,"",IF(E538="Car/Van",  (MIN(MAX(='Settings &amp; Rates'!$B$13-SUMIFS($I$8:I537,$E$8:E537,"Car/Van",$A$8:A537,"&gt;="&amp;='Settings &amp; Rates'!$B$3,$A$8:A537,"&lt;="&amp;='Settings &amp; Rates'!$B$4)),I538)*='Settings &amp; Rates'!$B$8  +MAX(I538-MAX(0,='Settings &amp; Rates'!$B$13-SUMIFS($I$8:I537,$E$8:E537,"Car/Van",$A$8:A537,"&gt;="&amp;='Settings &amp; Rates'!$B$3,$A$8:A537,"&lt;="&amp;='Settings &amp; Rates'!$B$4)),0)*='Settings &amp; Rates'!$B$9)/I538,IF(E538="Motorcycle",='Settings &amp; Rates'!$B$10,IF(E538="Bicycle",='Settings &amp; Rates'!$B$11,"")))),"")</f>
        <v/>
      </c>
      <c r="L538" s="6">
        <f>IF(E538="Car/Van",='Settings &amp; Rates'!$B$12*F538,0)</f>
        <v/>
      </c>
      <c r="M538" s="7">
        <f>IFERROR(IF(I538=0,"",IF(E538="Car/Van",  MIN(MAX(='Settings &amp; Rates'!$B$13-SUMIFS($I$8:I537,$E$8:E537,"Car/Van",$A$8:A537,"&gt;="&amp;='Settings &amp; Rates'!$B$3,$A$8:A537,"&lt;="&amp;='Settings &amp; Rates'!$B$4)),I538)*='Settings &amp; Rates'!$B$8 +MAX(I538-MAX(0,='Settings &amp; Rates'!$B$13-SUMIFS($I$8:I537,$E$8:E537,"Car/Van",$A$8:A537,"&gt;="&amp;='Settings &amp; Rates'!$B$3,$A$8:A537,"&lt;="&amp;='Settings &amp; Rates'!$B$4)),0)*='Settings &amp; Rates'!$B$9 +I538*F538*='Settings &amp; Rates'!$B$12,IF(E538="Motorcycle",I538*='Settings &amp; Rates'!$B$10,IF(E538="Bicycle",I538*='Settings &amp; Rates'!$B$11,0)))),"")</f>
        <v/>
      </c>
      <c r="N538" s="6" t="n"/>
    </row>
    <row r="539">
      <c r="A539" s="5" t="n"/>
      <c r="B539" s="6" t="n"/>
      <c r="C539" s="6" t="n"/>
      <c r="D539" s="6" t="n"/>
      <c r="E539" s="6" t="n"/>
      <c r="F539" s="6" t="n"/>
      <c r="G539" s="6" t="n"/>
      <c r="H539" s="6" t="n"/>
      <c r="I539" s="6" t="n"/>
      <c r="J539" s="6">
        <f>IF(E539&lt;&gt;"Car/Van","",SUMIFS($I$8:I539,$E$8:E539,"Car/Van",$A$8:A539,"&gt;="&amp;='Settings &amp; Rates'!$B$3,$A$8:A539,"&lt;="&amp;='Settings &amp; Rates'!$B$4))</f>
        <v/>
      </c>
      <c r="K539" s="6">
        <f>IFERROR(IF(I539=0,"",IF(E539="Car/Van",  (MIN(MAX(='Settings &amp; Rates'!$B$13-SUMIFS($I$8:I538,$E$8:E538,"Car/Van",$A$8:A538,"&gt;="&amp;='Settings &amp; Rates'!$B$3,$A$8:A538,"&lt;="&amp;='Settings &amp; Rates'!$B$4)),I539)*='Settings &amp; Rates'!$B$8  +MAX(I539-MAX(0,='Settings &amp; Rates'!$B$13-SUMIFS($I$8:I538,$E$8:E538,"Car/Van",$A$8:A538,"&gt;="&amp;='Settings &amp; Rates'!$B$3,$A$8:A538,"&lt;="&amp;='Settings &amp; Rates'!$B$4)),0)*='Settings &amp; Rates'!$B$9)/I539,IF(E539="Motorcycle",='Settings &amp; Rates'!$B$10,IF(E539="Bicycle",='Settings &amp; Rates'!$B$11,"")))),"")</f>
        <v/>
      </c>
      <c r="L539" s="6">
        <f>IF(E539="Car/Van",='Settings &amp; Rates'!$B$12*F539,0)</f>
        <v/>
      </c>
      <c r="M539" s="7">
        <f>IFERROR(IF(I539=0,"",IF(E539="Car/Van",  MIN(MAX(='Settings &amp; Rates'!$B$13-SUMIFS($I$8:I538,$E$8:E538,"Car/Van",$A$8:A538,"&gt;="&amp;='Settings &amp; Rates'!$B$3,$A$8:A538,"&lt;="&amp;='Settings &amp; Rates'!$B$4)),I539)*='Settings &amp; Rates'!$B$8 +MAX(I539-MAX(0,='Settings &amp; Rates'!$B$13-SUMIFS($I$8:I538,$E$8:E538,"Car/Van",$A$8:A538,"&gt;="&amp;='Settings &amp; Rates'!$B$3,$A$8:A538,"&lt;="&amp;='Settings &amp; Rates'!$B$4)),0)*='Settings &amp; Rates'!$B$9 +I539*F539*='Settings &amp; Rates'!$B$12,IF(E539="Motorcycle",I539*='Settings &amp; Rates'!$B$10,IF(E539="Bicycle",I539*='Settings &amp; Rates'!$B$11,0)))),"")</f>
        <v/>
      </c>
      <c r="N539" s="6" t="n"/>
    </row>
    <row r="540">
      <c r="A540" s="5" t="n"/>
      <c r="B540" s="6" t="n"/>
      <c r="C540" s="6" t="n"/>
      <c r="D540" s="6" t="n"/>
      <c r="E540" s="6" t="n"/>
      <c r="F540" s="6" t="n"/>
      <c r="G540" s="6" t="n"/>
      <c r="H540" s="6" t="n"/>
      <c r="I540" s="6" t="n"/>
      <c r="J540" s="6">
        <f>IF(E540&lt;&gt;"Car/Van","",SUMIFS($I$8:I540,$E$8:E540,"Car/Van",$A$8:A540,"&gt;="&amp;='Settings &amp; Rates'!$B$3,$A$8:A540,"&lt;="&amp;='Settings &amp; Rates'!$B$4))</f>
        <v/>
      </c>
      <c r="K540" s="6">
        <f>IFERROR(IF(I540=0,"",IF(E540="Car/Van",  (MIN(MAX(='Settings &amp; Rates'!$B$13-SUMIFS($I$8:I539,$E$8:E539,"Car/Van",$A$8:A539,"&gt;="&amp;='Settings &amp; Rates'!$B$3,$A$8:A539,"&lt;="&amp;='Settings &amp; Rates'!$B$4)),I540)*='Settings &amp; Rates'!$B$8  +MAX(I540-MAX(0,='Settings &amp; Rates'!$B$13-SUMIFS($I$8:I539,$E$8:E539,"Car/Van",$A$8:A539,"&gt;="&amp;='Settings &amp; Rates'!$B$3,$A$8:A539,"&lt;="&amp;='Settings &amp; Rates'!$B$4)),0)*='Settings &amp; Rates'!$B$9)/I540,IF(E540="Motorcycle",='Settings &amp; Rates'!$B$10,IF(E540="Bicycle",='Settings &amp; Rates'!$B$11,"")))),"")</f>
        <v/>
      </c>
      <c r="L540" s="6">
        <f>IF(E540="Car/Van",='Settings &amp; Rates'!$B$12*F540,0)</f>
        <v/>
      </c>
      <c r="M540" s="7">
        <f>IFERROR(IF(I540=0,"",IF(E540="Car/Van",  MIN(MAX(='Settings &amp; Rates'!$B$13-SUMIFS($I$8:I539,$E$8:E539,"Car/Van",$A$8:A539,"&gt;="&amp;='Settings &amp; Rates'!$B$3,$A$8:A539,"&lt;="&amp;='Settings &amp; Rates'!$B$4)),I540)*='Settings &amp; Rates'!$B$8 +MAX(I540-MAX(0,='Settings &amp; Rates'!$B$13-SUMIFS($I$8:I539,$E$8:E539,"Car/Van",$A$8:A539,"&gt;="&amp;='Settings &amp; Rates'!$B$3,$A$8:A539,"&lt;="&amp;='Settings &amp; Rates'!$B$4)),0)*='Settings &amp; Rates'!$B$9 +I540*F540*='Settings &amp; Rates'!$B$12,IF(E540="Motorcycle",I540*='Settings &amp; Rates'!$B$10,IF(E540="Bicycle",I540*='Settings &amp; Rates'!$B$11,0)))),"")</f>
        <v/>
      </c>
      <c r="N540" s="6" t="n"/>
    </row>
    <row r="541">
      <c r="A541" s="5" t="n"/>
      <c r="B541" s="6" t="n"/>
      <c r="C541" s="6" t="n"/>
      <c r="D541" s="6" t="n"/>
      <c r="E541" s="6" t="n"/>
      <c r="F541" s="6" t="n"/>
      <c r="G541" s="6" t="n"/>
      <c r="H541" s="6" t="n"/>
      <c r="I541" s="6" t="n"/>
      <c r="J541" s="6">
        <f>IF(E541&lt;&gt;"Car/Van","",SUMIFS($I$8:I541,$E$8:E541,"Car/Van",$A$8:A541,"&gt;="&amp;='Settings &amp; Rates'!$B$3,$A$8:A541,"&lt;="&amp;='Settings &amp; Rates'!$B$4))</f>
        <v/>
      </c>
      <c r="K541" s="6">
        <f>IFERROR(IF(I541=0,"",IF(E541="Car/Van",  (MIN(MAX(='Settings &amp; Rates'!$B$13-SUMIFS($I$8:I540,$E$8:E540,"Car/Van",$A$8:A540,"&gt;="&amp;='Settings &amp; Rates'!$B$3,$A$8:A540,"&lt;="&amp;='Settings &amp; Rates'!$B$4)),I541)*='Settings &amp; Rates'!$B$8  +MAX(I541-MAX(0,='Settings &amp; Rates'!$B$13-SUMIFS($I$8:I540,$E$8:E540,"Car/Van",$A$8:A540,"&gt;="&amp;='Settings &amp; Rates'!$B$3,$A$8:A540,"&lt;="&amp;='Settings &amp; Rates'!$B$4)),0)*='Settings &amp; Rates'!$B$9)/I541,IF(E541="Motorcycle",='Settings &amp; Rates'!$B$10,IF(E541="Bicycle",='Settings &amp; Rates'!$B$11,"")))),"")</f>
        <v/>
      </c>
      <c r="L541" s="6">
        <f>IF(E541="Car/Van",='Settings &amp; Rates'!$B$12*F541,0)</f>
        <v/>
      </c>
      <c r="M541" s="7">
        <f>IFERROR(IF(I541=0,"",IF(E541="Car/Van",  MIN(MAX(='Settings &amp; Rates'!$B$13-SUMIFS($I$8:I540,$E$8:E540,"Car/Van",$A$8:A540,"&gt;="&amp;='Settings &amp; Rates'!$B$3,$A$8:A540,"&lt;="&amp;='Settings &amp; Rates'!$B$4)),I541)*='Settings &amp; Rates'!$B$8 +MAX(I541-MAX(0,='Settings &amp; Rates'!$B$13-SUMIFS($I$8:I540,$E$8:E540,"Car/Van",$A$8:A540,"&gt;="&amp;='Settings &amp; Rates'!$B$3,$A$8:A540,"&lt;="&amp;='Settings &amp; Rates'!$B$4)),0)*='Settings &amp; Rates'!$B$9 +I541*F541*='Settings &amp; Rates'!$B$12,IF(E541="Motorcycle",I541*='Settings &amp; Rates'!$B$10,IF(E541="Bicycle",I541*='Settings &amp; Rates'!$B$11,0)))),"")</f>
        <v/>
      </c>
      <c r="N541" s="6" t="n"/>
    </row>
    <row r="542">
      <c r="A542" s="5" t="n"/>
      <c r="B542" s="6" t="n"/>
      <c r="C542" s="6" t="n"/>
      <c r="D542" s="6" t="n"/>
      <c r="E542" s="6" t="n"/>
      <c r="F542" s="6" t="n"/>
      <c r="G542" s="6" t="n"/>
      <c r="H542" s="6" t="n"/>
      <c r="I542" s="6" t="n"/>
      <c r="J542" s="6">
        <f>IF(E542&lt;&gt;"Car/Van","",SUMIFS($I$8:I542,$E$8:E542,"Car/Van",$A$8:A542,"&gt;="&amp;='Settings &amp; Rates'!$B$3,$A$8:A542,"&lt;="&amp;='Settings &amp; Rates'!$B$4))</f>
        <v/>
      </c>
      <c r="K542" s="6">
        <f>IFERROR(IF(I542=0,"",IF(E542="Car/Van",  (MIN(MAX(='Settings &amp; Rates'!$B$13-SUMIFS($I$8:I541,$E$8:E541,"Car/Van",$A$8:A541,"&gt;="&amp;='Settings &amp; Rates'!$B$3,$A$8:A541,"&lt;="&amp;='Settings &amp; Rates'!$B$4)),I542)*='Settings &amp; Rates'!$B$8  +MAX(I542-MAX(0,='Settings &amp; Rates'!$B$13-SUMIFS($I$8:I541,$E$8:E541,"Car/Van",$A$8:A541,"&gt;="&amp;='Settings &amp; Rates'!$B$3,$A$8:A541,"&lt;="&amp;='Settings &amp; Rates'!$B$4)),0)*='Settings &amp; Rates'!$B$9)/I542,IF(E542="Motorcycle",='Settings &amp; Rates'!$B$10,IF(E542="Bicycle",='Settings &amp; Rates'!$B$11,"")))),"")</f>
        <v/>
      </c>
      <c r="L542" s="6">
        <f>IF(E542="Car/Van",='Settings &amp; Rates'!$B$12*F542,0)</f>
        <v/>
      </c>
      <c r="M542" s="7">
        <f>IFERROR(IF(I542=0,"",IF(E542="Car/Van",  MIN(MAX(='Settings &amp; Rates'!$B$13-SUMIFS($I$8:I541,$E$8:E541,"Car/Van",$A$8:A541,"&gt;="&amp;='Settings &amp; Rates'!$B$3,$A$8:A541,"&lt;="&amp;='Settings &amp; Rates'!$B$4)),I542)*='Settings &amp; Rates'!$B$8 +MAX(I542-MAX(0,='Settings &amp; Rates'!$B$13-SUMIFS($I$8:I541,$E$8:E541,"Car/Van",$A$8:A541,"&gt;="&amp;='Settings &amp; Rates'!$B$3,$A$8:A541,"&lt;="&amp;='Settings &amp; Rates'!$B$4)),0)*='Settings &amp; Rates'!$B$9 +I542*F542*='Settings &amp; Rates'!$B$12,IF(E542="Motorcycle",I542*='Settings &amp; Rates'!$B$10,IF(E542="Bicycle",I542*='Settings &amp; Rates'!$B$11,0)))),"")</f>
        <v/>
      </c>
      <c r="N542" s="6" t="n"/>
    </row>
    <row r="543">
      <c r="A543" s="5" t="n"/>
      <c r="B543" s="6" t="n"/>
      <c r="C543" s="6" t="n"/>
      <c r="D543" s="6" t="n"/>
      <c r="E543" s="6" t="n"/>
      <c r="F543" s="6" t="n"/>
      <c r="G543" s="6" t="n"/>
      <c r="H543" s="6" t="n"/>
      <c r="I543" s="6" t="n"/>
      <c r="J543" s="6">
        <f>IF(E543&lt;&gt;"Car/Van","",SUMIFS($I$8:I543,$E$8:E543,"Car/Van",$A$8:A543,"&gt;="&amp;='Settings &amp; Rates'!$B$3,$A$8:A543,"&lt;="&amp;='Settings &amp; Rates'!$B$4))</f>
        <v/>
      </c>
      <c r="K543" s="6">
        <f>IFERROR(IF(I543=0,"",IF(E543="Car/Van",  (MIN(MAX(='Settings &amp; Rates'!$B$13-SUMIFS($I$8:I542,$E$8:E542,"Car/Van",$A$8:A542,"&gt;="&amp;='Settings &amp; Rates'!$B$3,$A$8:A542,"&lt;="&amp;='Settings &amp; Rates'!$B$4)),I543)*='Settings &amp; Rates'!$B$8  +MAX(I543-MAX(0,='Settings &amp; Rates'!$B$13-SUMIFS($I$8:I542,$E$8:E542,"Car/Van",$A$8:A542,"&gt;="&amp;='Settings &amp; Rates'!$B$3,$A$8:A542,"&lt;="&amp;='Settings &amp; Rates'!$B$4)),0)*='Settings &amp; Rates'!$B$9)/I543,IF(E543="Motorcycle",='Settings &amp; Rates'!$B$10,IF(E543="Bicycle",='Settings &amp; Rates'!$B$11,"")))),"")</f>
        <v/>
      </c>
      <c r="L543" s="6">
        <f>IF(E543="Car/Van",='Settings &amp; Rates'!$B$12*F543,0)</f>
        <v/>
      </c>
      <c r="M543" s="7">
        <f>IFERROR(IF(I543=0,"",IF(E543="Car/Van",  MIN(MAX(='Settings &amp; Rates'!$B$13-SUMIFS($I$8:I542,$E$8:E542,"Car/Van",$A$8:A542,"&gt;="&amp;='Settings &amp; Rates'!$B$3,$A$8:A542,"&lt;="&amp;='Settings &amp; Rates'!$B$4)),I543)*='Settings &amp; Rates'!$B$8 +MAX(I543-MAX(0,='Settings &amp; Rates'!$B$13-SUMIFS($I$8:I542,$E$8:E542,"Car/Van",$A$8:A542,"&gt;="&amp;='Settings &amp; Rates'!$B$3,$A$8:A542,"&lt;="&amp;='Settings &amp; Rates'!$B$4)),0)*='Settings &amp; Rates'!$B$9 +I543*F543*='Settings &amp; Rates'!$B$12,IF(E543="Motorcycle",I543*='Settings &amp; Rates'!$B$10,IF(E543="Bicycle",I543*='Settings &amp; Rates'!$B$11,0)))),"")</f>
        <v/>
      </c>
      <c r="N543" s="6" t="n"/>
    </row>
    <row r="544">
      <c r="A544" s="5" t="n"/>
      <c r="B544" s="6" t="n"/>
      <c r="C544" s="6" t="n"/>
      <c r="D544" s="6" t="n"/>
      <c r="E544" s="6" t="n"/>
      <c r="F544" s="6" t="n"/>
      <c r="G544" s="6" t="n"/>
      <c r="H544" s="6" t="n"/>
      <c r="I544" s="6" t="n"/>
      <c r="J544" s="6">
        <f>IF(E544&lt;&gt;"Car/Van","",SUMIFS($I$8:I544,$E$8:E544,"Car/Van",$A$8:A544,"&gt;="&amp;='Settings &amp; Rates'!$B$3,$A$8:A544,"&lt;="&amp;='Settings &amp; Rates'!$B$4))</f>
        <v/>
      </c>
      <c r="K544" s="6">
        <f>IFERROR(IF(I544=0,"",IF(E544="Car/Van",  (MIN(MAX(='Settings &amp; Rates'!$B$13-SUMIFS($I$8:I543,$E$8:E543,"Car/Van",$A$8:A543,"&gt;="&amp;='Settings &amp; Rates'!$B$3,$A$8:A543,"&lt;="&amp;='Settings &amp; Rates'!$B$4)),I544)*='Settings &amp; Rates'!$B$8  +MAX(I544-MAX(0,='Settings &amp; Rates'!$B$13-SUMIFS($I$8:I543,$E$8:E543,"Car/Van",$A$8:A543,"&gt;="&amp;='Settings &amp; Rates'!$B$3,$A$8:A543,"&lt;="&amp;='Settings &amp; Rates'!$B$4)),0)*='Settings &amp; Rates'!$B$9)/I544,IF(E544="Motorcycle",='Settings &amp; Rates'!$B$10,IF(E544="Bicycle",='Settings &amp; Rates'!$B$11,"")))),"")</f>
        <v/>
      </c>
      <c r="L544" s="6">
        <f>IF(E544="Car/Van",='Settings &amp; Rates'!$B$12*F544,0)</f>
        <v/>
      </c>
      <c r="M544" s="7">
        <f>IFERROR(IF(I544=0,"",IF(E544="Car/Van",  MIN(MAX(='Settings &amp; Rates'!$B$13-SUMIFS($I$8:I543,$E$8:E543,"Car/Van",$A$8:A543,"&gt;="&amp;='Settings &amp; Rates'!$B$3,$A$8:A543,"&lt;="&amp;='Settings &amp; Rates'!$B$4)),I544)*='Settings &amp; Rates'!$B$8 +MAX(I544-MAX(0,='Settings &amp; Rates'!$B$13-SUMIFS($I$8:I543,$E$8:E543,"Car/Van",$A$8:A543,"&gt;="&amp;='Settings &amp; Rates'!$B$3,$A$8:A543,"&lt;="&amp;='Settings &amp; Rates'!$B$4)),0)*='Settings &amp; Rates'!$B$9 +I544*F544*='Settings &amp; Rates'!$B$12,IF(E544="Motorcycle",I544*='Settings &amp; Rates'!$B$10,IF(E544="Bicycle",I544*='Settings &amp; Rates'!$B$11,0)))),"")</f>
        <v/>
      </c>
      <c r="N544" s="6" t="n"/>
    </row>
    <row r="545">
      <c r="A545" s="5" t="n"/>
      <c r="B545" s="6" t="n"/>
      <c r="C545" s="6" t="n"/>
      <c r="D545" s="6" t="n"/>
      <c r="E545" s="6" t="n"/>
      <c r="F545" s="6" t="n"/>
      <c r="G545" s="6" t="n"/>
      <c r="H545" s="6" t="n"/>
      <c r="I545" s="6" t="n"/>
      <c r="J545" s="6">
        <f>IF(E545&lt;&gt;"Car/Van","",SUMIFS($I$8:I545,$E$8:E545,"Car/Van",$A$8:A545,"&gt;="&amp;='Settings &amp; Rates'!$B$3,$A$8:A545,"&lt;="&amp;='Settings &amp; Rates'!$B$4))</f>
        <v/>
      </c>
      <c r="K545" s="6">
        <f>IFERROR(IF(I545=0,"",IF(E545="Car/Van",  (MIN(MAX(='Settings &amp; Rates'!$B$13-SUMIFS($I$8:I544,$E$8:E544,"Car/Van",$A$8:A544,"&gt;="&amp;='Settings &amp; Rates'!$B$3,$A$8:A544,"&lt;="&amp;='Settings &amp; Rates'!$B$4)),I545)*='Settings &amp; Rates'!$B$8  +MAX(I545-MAX(0,='Settings &amp; Rates'!$B$13-SUMIFS($I$8:I544,$E$8:E544,"Car/Van",$A$8:A544,"&gt;="&amp;='Settings &amp; Rates'!$B$3,$A$8:A544,"&lt;="&amp;='Settings &amp; Rates'!$B$4)),0)*='Settings &amp; Rates'!$B$9)/I545,IF(E545="Motorcycle",='Settings &amp; Rates'!$B$10,IF(E545="Bicycle",='Settings &amp; Rates'!$B$11,"")))),"")</f>
        <v/>
      </c>
      <c r="L545" s="6">
        <f>IF(E545="Car/Van",='Settings &amp; Rates'!$B$12*F545,0)</f>
        <v/>
      </c>
      <c r="M545" s="7">
        <f>IFERROR(IF(I545=0,"",IF(E545="Car/Van",  MIN(MAX(='Settings &amp; Rates'!$B$13-SUMIFS($I$8:I544,$E$8:E544,"Car/Van",$A$8:A544,"&gt;="&amp;='Settings &amp; Rates'!$B$3,$A$8:A544,"&lt;="&amp;='Settings &amp; Rates'!$B$4)),I545)*='Settings &amp; Rates'!$B$8 +MAX(I545-MAX(0,='Settings &amp; Rates'!$B$13-SUMIFS($I$8:I544,$E$8:E544,"Car/Van",$A$8:A544,"&gt;="&amp;='Settings &amp; Rates'!$B$3,$A$8:A544,"&lt;="&amp;='Settings &amp; Rates'!$B$4)),0)*='Settings &amp; Rates'!$B$9 +I545*F545*='Settings &amp; Rates'!$B$12,IF(E545="Motorcycle",I545*='Settings &amp; Rates'!$B$10,IF(E545="Bicycle",I545*='Settings &amp; Rates'!$B$11,0)))),"")</f>
        <v/>
      </c>
      <c r="N545" s="6" t="n"/>
    </row>
    <row r="546">
      <c r="A546" s="5" t="n"/>
      <c r="B546" s="6" t="n"/>
      <c r="C546" s="6" t="n"/>
      <c r="D546" s="6" t="n"/>
      <c r="E546" s="6" t="n"/>
      <c r="F546" s="6" t="n"/>
      <c r="G546" s="6" t="n"/>
      <c r="H546" s="6" t="n"/>
      <c r="I546" s="6" t="n"/>
      <c r="J546" s="6">
        <f>IF(E546&lt;&gt;"Car/Van","",SUMIFS($I$8:I546,$E$8:E546,"Car/Van",$A$8:A546,"&gt;="&amp;='Settings &amp; Rates'!$B$3,$A$8:A546,"&lt;="&amp;='Settings &amp; Rates'!$B$4))</f>
        <v/>
      </c>
      <c r="K546" s="6">
        <f>IFERROR(IF(I546=0,"",IF(E546="Car/Van",  (MIN(MAX(='Settings &amp; Rates'!$B$13-SUMIFS($I$8:I545,$E$8:E545,"Car/Van",$A$8:A545,"&gt;="&amp;='Settings &amp; Rates'!$B$3,$A$8:A545,"&lt;="&amp;='Settings &amp; Rates'!$B$4)),I546)*='Settings &amp; Rates'!$B$8  +MAX(I546-MAX(0,='Settings &amp; Rates'!$B$13-SUMIFS($I$8:I545,$E$8:E545,"Car/Van",$A$8:A545,"&gt;="&amp;='Settings &amp; Rates'!$B$3,$A$8:A545,"&lt;="&amp;='Settings &amp; Rates'!$B$4)),0)*='Settings &amp; Rates'!$B$9)/I546,IF(E546="Motorcycle",='Settings &amp; Rates'!$B$10,IF(E546="Bicycle",='Settings &amp; Rates'!$B$11,"")))),"")</f>
        <v/>
      </c>
      <c r="L546" s="6">
        <f>IF(E546="Car/Van",='Settings &amp; Rates'!$B$12*F546,0)</f>
        <v/>
      </c>
      <c r="M546" s="7">
        <f>IFERROR(IF(I546=0,"",IF(E546="Car/Van",  MIN(MAX(='Settings &amp; Rates'!$B$13-SUMIFS($I$8:I545,$E$8:E545,"Car/Van",$A$8:A545,"&gt;="&amp;='Settings &amp; Rates'!$B$3,$A$8:A545,"&lt;="&amp;='Settings &amp; Rates'!$B$4)),I546)*='Settings &amp; Rates'!$B$8 +MAX(I546-MAX(0,='Settings &amp; Rates'!$B$13-SUMIFS($I$8:I545,$E$8:E545,"Car/Van",$A$8:A545,"&gt;="&amp;='Settings &amp; Rates'!$B$3,$A$8:A545,"&lt;="&amp;='Settings &amp; Rates'!$B$4)),0)*='Settings &amp; Rates'!$B$9 +I546*F546*='Settings &amp; Rates'!$B$12,IF(E546="Motorcycle",I546*='Settings &amp; Rates'!$B$10,IF(E546="Bicycle",I546*='Settings &amp; Rates'!$B$11,0)))),"")</f>
        <v/>
      </c>
      <c r="N546" s="6" t="n"/>
    </row>
    <row r="547">
      <c r="A547" s="5" t="n"/>
      <c r="B547" s="6" t="n"/>
      <c r="C547" s="6" t="n"/>
      <c r="D547" s="6" t="n"/>
      <c r="E547" s="6" t="n"/>
      <c r="F547" s="6" t="n"/>
      <c r="G547" s="6" t="n"/>
      <c r="H547" s="6" t="n"/>
      <c r="I547" s="6" t="n"/>
      <c r="J547" s="6">
        <f>IF(E547&lt;&gt;"Car/Van","",SUMIFS($I$8:I547,$E$8:E547,"Car/Van",$A$8:A547,"&gt;="&amp;='Settings &amp; Rates'!$B$3,$A$8:A547,"&lt;="&amp;='Settings &amp; Rates'!$B$4))</f>
        <v/>
      </c>
      <c r="K547" s="6">
        <f>IFERROR(IF(I547=0,"",IF(E547="Car/Van",  (MIN(MAX(='Settings &amp; Rates'!$B$13-SUMIFS($I$8:I546,$E$8:E546,"Car/Van",$A$8:A546,"&gt;="&amp;='Settings &amp; Rates'!$B$3,$A$8:A546,"&lt;="&amp;='Settings &amp; Rates'!$B$4)),I547)*='Settings &amp; Rates'!$B$8  +MAX(I547-MAX(0,='Settings &amp; Rates'!$B$13-SUMIFS($I$8:I546,$E$8:E546,"Car/Van",$A$8:A546,"&gt;="&amp;='Settings &amp; Rates'!$B$3,$A$8:A546,"&lt;="&amp;='Settings &amp; Rates'!$B$4)),0)*='Settings &amp; Rates'!$B$9)/I547,IF(E547="Motorcycle",='Settings &amp; Rates'!$B$10,IF(E547="Bicycle",='Settings &amp; Rates'!$B$11,"")))),"")</f>
        <v/>
      </c>
      <c r="L547" s="6">
        <f>IF(E547="Car/Van",='Settings &amp; Rates'!$B$12*F547,0)</f>
        <v/>
      </c>
      <c r="M547" s="7">
        <f>IFERROR(IF(I547=0,"",IF(E547="Car/Van",  MIN(MAX(='Settings &amp; Rates'!$B$13-SUMIFS($I$8:I546,$E$8:E546,"Car/Van",$A$8:A546,"&gt;="&amp;='Settings &amp; Rates'!$B$3,$A$8:A546,"&lt;="&amp;='Settings &amp; Rates'!$B$4)),I547)*='Settings &amp; Rates'!$B$8 +MAX(I547-MAX(0,='Settings &amp; Rates'!$B$13-SUMIFS($I$8:I546,$E$8:E546,"Car/Van",$A$8:A546,"&gt;="&amp;='Settings &amp; Rates'!$B$3,$A$8:A546,"&lt;="&amp;='Settings &amp; Rates'!$B$4)),0)*='Settings &amp; Rates'!$B$9 +I547*F547*='Settings &amp; Rates'!$B$12,IF(E547="Motorcycle",I547*='Settings &amp; Rates'!$B$10,IF(E547="Bicycle",I547*='Settings &amp; Rates'!$B$11,0)))),"")</f>
        <v/>
      </c>
      <c r="N547" s="6" t="n"/>
    </row>
    <row r="548">
      <c r="A548" s="5" t="n"/>
      <c r="B548" s="6" t="n"/>
      <c r="C548" s="6" t="n"/>
      <c r="D548" s="6" t="n"/>
      <c r="E548" s="6" t="n"/>
      <c r="F548" s="6" t="n"/>
      <c r="G548" s="6" t="n"/>
      <c r="H548" s="6" t="n"/>
      <c r="I548" s="6" t="n"/>
      <c r="J548" s="6">
        <f>IF(E548&lt;&gt;"Car/Van","",SUMIFS($I$8:I548,$E$8:E548,"Car/Van",$A$8:A548,"&gt;="&amp;='Settings &amp; Rates'!$B$3,$A$8:A548,"&lt;="&amp;='Settings &amp; Rates'!$B$4))</f>
        <v/>
      </c>
      <c r="K548" s="6">
        <f>IFERROR(IF(I548=0,"",IF(E548="Car/Van",  (MIN(MAX(='Settings &amp; Rates'!$B$13-SUMIFS($I$8:I547,$E$8:E547,"Car/Van",$A$8:A547,"&gt;="&amp;='Settings &amp; Rates'!$B$3,$A$8:A547,"&lt;="&amp;='Settings &amp; Rates'!$B$4)),I548)*='Settings &amp; Rates'!$B$8  +MAX(I548-MAX(0,='Settings &amp; Rates'!$B$13-SUMIFS($I$8:I547,$E$8:E547,"Car/Van",$A$8:A547,"&gt;="&amp;='Settings &amp; Rates'!$B$3,$A$8:A547,"&lt;="&amp;='Settings &amp; Rates'!$B$4)),0)*='Settings &amp; Rates'!$B$9)/I548,IF(E548="Motorcycle",='Settings &amp; Rates'!$B$10,IF(E548="Bicycle",='Settings &amp; Rates'!$B$11,"")))),"")</f>
        <v/>
      </c>
      <c r="L548" s="6">
        <f>IF(E548="Car/Van",='Settings &amp; Rates'!$B$12*F548,0)</f>
        <v/>
      </c>
      <c r="M548" s="7">
        <f>IFERROR(IF(I548=0,"",IF(E548="Car/Van",  MIN(MAX(='Settings &amp; Rates'!$B$13-SUMIFS($I$8:I547,$E$8:E547,"Car/Van",$A$8:A547,"&gt;="&amp;='Settings &amp; Rates'!$B$3,$A$8:A547,"&lt;="&amp;='Settings &amp; Rates'!$B$4)),I548)*='Settings &amp; Rates'!$B$8 +MAX(I548-MAX(0,='Settings &amp; Rates'!$B$13-SUMIFS($I$8:I547,$E$8:E547,"Car/Van",$A$8:A547,"&gt;="&amp;='Settings &amp; Rates'!$B$3,$A$8:A547,"&lt;="&amp;='Settings &amp; Rates'!$B$4)),0)*='Settings &amp; Rates'!$B$9 +I548*F548*='Settings &amp; Rates'!$B$12,IF(E548="Motorcycle",I548*='Settings &amp; Rates'!$B$10,IF(E548="Bicycle",I548*='Settings &amp; Rates'!$B$11,0)))),"")</f>
        <v/>
      </c>
      <c r="N548" s="6" t="n"/>
    </row>
    <row r="549">
      <c r="A549" s="5" t="n"/>
      <c r="B549" s="6" t="n"/>
      <c r="C549" s="6" t="n"/>
      <c r="D549" s="6" t="n"/>
      <c r="E549" s="6" t="n"/>
      <c r="F549" s="6" t="n"/>
      <c r="G549" s="6" t="n"/>
      <c r="H549" s="6" t="n"/>
      <c r="I549" s="6" t="n"/>
      <c r="J549" s="6">
        <f>IF(E549&lt;&gt;"Car/Van","",SUMIFS($I$8:I549,$E$8:E549,"Car/Van",$A$8:A549,"&gt;="&amp;='Settings &amp; Rates'!$B$3,$A$8:A549,"&lt;="&amp;='Settings &amp; Rates'!$B$4))</f>
        <v/>
      </c>
      <c r="K549" s="6">
        <f>IFERROR(IF(I549=0,"",IF(E549="Car/Van",  (MIN(MAX(='Settings &amp; Rates'!$B$13-SUMIFS($I$8:I548,$E$8:E548,"Car/Van",$A$8:A548,"&gt;="&amp;='Settings &amp; Rates'!$B$3,$A$8:A548,"&lt;="&amp;='Settings &amp; Rates'!$B$4)),I549)*='Settings &amp; Rates'!$B$8  +MAX(I549-MAX(0,='Settings &amp; Rates'!$B$13-SUMIFS($I$8:I548,$E$8:E548,"Car/Van",$A$8:A548,"&gt;="&amp;='Settings &amp; Rates'!$B$3,$A$8:A548,"&lt;="&amp;='Settings &amp; Rates'!$B$4)),0)*='Settings &amp; Rates'!$B$9)/I549,IF(E549="Motorcycle",='Settings &amp; Rates'!$B$10,IF(E549="Bicycle",='Settings &amp; Rates'!$B$11,"")))),"")</f>
        <v/>
      </c>
      <c r="L549" s="6">
        <f>IF(E549="Car/Van",='Settings &amp; Rates'!$B$12*F549,0)</f>
        <v/>
      </c>
      <c r="M549" s="7">
        <f>IFERROR(IF(I549=0,"",IF(E549="Car/Van",  MIN(MAX(='Settings &amp; Rates'!$B$13-SUMIFS($I$8:I548,$E$8:E548,"Car/Van",$A$8:A548,"&gt;="&amp;='Settings &amp; Rates'!$B$3,$A$8:A548,"&lt;="&amp;='Settings &amp; Rates'!$B$4)),I549)*='Settings &amp; Rates'!$B$8 +MAX(I549-MAX(0,='Settings &amp; Rates'!$B$13-SUMIFS($I$8:I548,$E$8:E548,"Car/Van",$A$8:A548,"&gt;="&amp;='Settings &amp; Rates'!$B$3,$A$8:A548,"&lt;="&amp;='Settings &amp; Rates'!$B$4)),0)*='Settings &amp; Rates'!$B$9 +I549*F549*='Settings &amp; Rates'!$B$12,IF(E549="Motorcycle",I549*='Settings &amp; Rates'!$B$10,IF(E549="Bicycle",I549*='Settings &amp; Rates'!$B$11,0)))),"")</f>
        <v/>
      </c>
      <c r="N549" s="6" t="n"/>
    </row>
    <row r="550">
      <c r="A550" s="5" t="n"/>
      <c r="B550" s="6" t="n"/>
      <c r="C550" s="6" t="n"/>
      <c r="D550" s="6" t="n"/>
      <c r="E550" s="6" t="n"/>
      <c r="F550" s="6" t="n"/>
      <c r="G550" s="6" t="n"/>
      <c r="H550" s="6" t="n"/>
      <c r="I550" s="6" t="n"/>
      <c r="J550" s="6">
        <f>IF(E550&lt;&gt;"Car/Van","",SUMIFS($I$8:I550,$E$8:E550,"Car/Van",$A$8:A550,"&gt;="&amp;='Settings &amp; Rates'!$B$3,$A$8:A550,"&lt;="&amp;='Settings &amp; Rates'!$B$4))</f>
        <v/>
      </c>
      <c r="K550" s="6">
        <f>IFERROR(IF(I550=0,"",IF(E550="Car/Van",  (MIN(MAX(='Settings &amp; Rates'!$B$13-SUMIFS($I$8:I549,$E$8:E549,"Car/Van",$A$8:A549,"&gt;="&amp;='Settings &amp; Rates'!$B$3,$A$8:A549,"&lt;="&amp;='Settings &amp; Rates'!$B$4)),I550)*='Settings &amp; Rates'!$B$8  +MAX(I550-MAX(0,='Settings &amp; Rates'!$B$13-SUMIFS($I$8:I549,$E$8:E549,"Car/Van",$A$8:A549,"&gt;="&amp;='Settings &amp; Rates'!$B$3,$A$8:A549,"&lt;="&amp;='Settings &amp; Rates'!$B$4)),0)*='Settings &amp; Rates'!$B$9)/I550,IF(E550="Motorcycle",='Settings &amp; Rates'!$B$10,IF(E550="Bicycle",='Settings &amp; Rates'!$B$11,"")))),"")</f>
        <v/>
      </c>
      <c r="L550" s="6">
        <f>IF(E550="Car/Van",='Settings &amp; Rates'!$B$12*F550,0)</f>
        <v/>
      </c>
      <c r="M550" s="7">
        <f>IFERROR(IF(I550=0,"",IF(E550="Car/Van",  MIN(MAX(='Settings &amp; Rates'!$B$13-SUMIFS($I$8:I549,$E$8:E549,"Car/Van",$A$8:A549,"&gt;="&amp;='Settings &amp; Rates'!$B$3,$A$8:A549,"&lt;="&amp;='Settings &amp; Rates'!$B$4)),I550)*='Settings &amp; Rates'!$B$8 +MAX(I550-MAX(0,='Settings &amp; Rates'!$B$13-SUMIFS($I$8:I549,$E$8:E549,"Car/Van",$A$8:A549,"&gt;="&amp;='Settings &amp; Rates'!$B$3,$A$8:A549,"&lt;="&amp;='Settings &amp; Rates'!$B$4)),0)*='Settings &amp; Rates'!$B$9 +I550*F550*='Settings &amp; Rates'!$B$12,IF(E550="Motorcycle",I550*='Settings &amp; Rates'!$B$10,IF(E550="Bicycle",I550*='Settings &amp; Rates'!$B$11,0)))),"")</f>
        <v/>
      </c>
      <c r="N550" s="6" t="n"/>
    </row>
    <row r="551">
      <c r="A551" s="5" t="n"/>
      <c r="B551" s="6" t="n"/>
      <c r="C551" s="6" t="n"/>
      <c r="D551" s="6" t="n"/>
      <c r="E551" s="6" t="n"/>
      <c r="F551" s="6" t="n"/>
      <c r="G551" s="6" t="n"/>
      <c r="H551" s="6" t="n"/>
      <c r="I551" s="6" t="n"/>
      <c r="J551" s="6">
        <f>IF(E551&lt;&gt;"Car/Van","",SUMIFS($I$8:I551,$E$8:E551,"Car/Van",$A$8:A551,"&gt;="&amp;='Settings &amp; Rates'!$B$3,$A$8:A551,"&lt;="&amp;='Settings &amp; Rates'!$B$4))</f>
        <v/>
      </c>
      <c r="K551" s="6">
        <f>IFERROR(IF(I551=0,"",IF(E551="Car/Van",  (MIN(MAX(='Settings &amp; Rates'!$B$13-SUMIFS($I$8:I550,$E$8:E550,"Car/Van",$A$8:A550,"&gt;="&amp;='Settings &amp; Rates'!$B$3,$A$8:A550,"&lt;="&amp;='Settings &amp; Rates'!$B$4)),I551)*='Settings &amp; Rates'!$B$8  +MAX(I551-MAX(0,='Settings &amp; Rates'!$B$13-SUMIFS($I$8:I550,$E$8:E550,"Car/Van",$A$8:A550,"&gt;="&amp;='Settings &amp; Rates'!$B$3,$A$8:A550,"&lt;="&amp;='Settings &amp; Rates'!$B$4)),0)*='Settings &amp; Rates'!$B$9)/I551,IF(E551="Motorcycle",='Settings &amp; Rates'!$B$10,IF(E551="Bicycle",='Settings &amp; Rates'!$B$11,"")))),"")</f>
        <v/>
      </c>
      <c r="L551" s="6">
        <f>IF(E551="Car/Van",='Settings &amp; Rates'!$B$12*F551,0)</f>
        <v/>
      </c>
      <c r="M551" s="7">
        <f>IFERROR(IF(I551=0,"",IF(E551="Car/Van",  MIN(MAX(='Settings &amp; Rates'!$B$13-SUMIFS($I$8:I550,$E$8:E550,"Car/Van",$A$8:A550,"&gt;="&amp;='Settings &amp; Rates'!$B$3,$A$8:A550,"&lt;="&amp;='Settings &amp; Rates'!$B$4)),I551)*='Settings &amp; Rates'!$B$8 +MAX(I551-MAX(0,='Settings &amp; Rates'!$B$13-SUMIFS($I$8:I550,$E$8:E550,"Car/Van",$A$8:A550,"&gt;="&amp;='Settings &amp; Rates'!$B$3,$A$8:A550,"&lt;="&amp;='Settings &amp; Rates'!$B$4)),0)*='Settings &amp; Rates'!$B$9 +I551*F551*='Settings &amp; Rates'!$B$12,IF(E551="Motorcycle",I551*='Settings &amp; Rates'!$B$10,IF(E551="Bicycle",I551*='Settings &amp; Rates'!$B$11,0)))),"")</f>
        <v/>
      </c>
      <c r="N551" s="6" t="n"/>
    </row>
    <row r="552">
      <c r="A552" s="5" t="n"/>
      <c r="B552" s="6" t="n"/>
      <c r="C552" s="6" t="n"/>
      <c r="D552" s="6" t="n"/>
      <c r="E552" s="6" t="n"/>
      <c r="F552" s="6" t="n"/>
      <c r="G552" s="6" t="n"/>
      <c r="H552" s="6" t="n"/>
      <c r="I552" s="6" t="n"/>
      <c r="J552" s="6">
        <f>IF(E552&lt;&gt;"Car/Van","",SUMIFS($I$8:I552,$E$8:E552,"Car/Van",$A$8:A552,"&gt;="&amp;='Settings &amp; Rates'!$B$3,$A$8:A552,"&lt;="&amp;='Settings &amp; Rates'!$B$4))</f>
        <v/>
      </c>
      <c r="K552" s="6">
        <f>IFERROR(IF(I552=0,"",IF(E552="Car/Van",  (MIN(MAX(='Settings &amp; Rates'!$B$13-SUMIFS($I$8:I551,$E$8:E551,"Car/Van",$A$8:A551,"&gt;="&amp;='Settings &amp; Rates'!$B$3,$A$8:A551,"&lt;="&amp;='Settings &amp; Rates'!$B$4)),I552)*='Settings &amp; Rates'!$B$8  +MAX(I552-MAX(0,='Settings &amp; Rates'!$B$13-SUMIFS($I$8:I551,$E$8:E551,"Car/Van",$A$8:A551,"&gt;="&amp;='Settings &amp; Rates'!$B$3,$A$8:A551,"&lt;="&amp;='Settings &amp; Rates'!$B$4)),0)*='Settings &amp; Rates'!$B$9)/I552,IF(E552="Motorcycle",='Settings &amp; Rates'!$B$10,IF(E552="Bicycle",='Settings &amp; Rates'!$B$11,"")))),"")</f>
        <v/>
      </c>
      <c r="L552" s="6">
        <f>IF(E552="Car/Van",='Settings &amp; Rates'!$B$12*F552,0)</f>
        <v/>
      </c>
      <c r="M552" s="7">
        <f>IFERROR(IF(I552=0,"",IF(E552="Car/Van",  MIN(MAX(='Settings &amp; Rates'!$B$13-SUMIFS($I$8:I551,$E$8:E551,"Car/Van",$A$8:A551,"&gt;="&amp;='Settings &amp; Rates'!$B$3,$A$8:A551,"&lt;="&amp;='Settings &amp; Rates'!$B$4)),I552)*='Settings &amp; Rates'!$B$8 +MAX(I552-MAX(0,='Settings &amp; Rates'!$B$13-SUMIFS($I$8:I551,$E$8:E551,"Car/Van",$A$8:A551,"&gt;="&amp;='Settings &amp; Rates'!$B$3,$A$8:A551,"&lt;="&amp;='Settings &amp; Rates'!$B$4)),0)*='Settings &amp; Rates'!$B$9 +I552*F552*='Settings &amp; Rates'!$B$12,IF(E552="Motorcycle",I552*='Settings &amp; Rates'!$B$10,IF(E552="Bicycle",I552*='Settings &amp; Rates'!$B$11,0)))),"")</f>
        <v/>
      </c>
      <c r="N552" s="6" t="n"/>
    </row>
    <row r="553">
      <c r="A553" s="5" t="n"/>
      <c r="B553" s="6" t="n"/>
      <c r="C553" s="6" t="n"/>
      <c r="D553" s="6" t="n"/>
      <c r="E553" s="6" t="n"/>
      <c r="F553" s="6" t="n"/>
      <c r="G553" s="6" t="n"/>
      <c r="H553" s="6" t="n"/>
      <c r="I553" s="6" t="n"/>
      <c r="J553" s="6">
        <f>IF(E553&lt;&gt;"Car/Van","",SUMIFS($I$8:I553,$E$8:E553,"Car/Van",$A$8:A553,"&gt;="&amp;='Settings &amp; Rates'!$B$3,$A$8:A553,"&lt;="&amp;='Settings &amp; Rates'!$B$4))</f>
        <v/>
      </c>
      <c r="K553" s="6">
        <f>IFERROR(IF(I553=0,"",IF(E553="Car/Van",  (MIN(MAX(='Settings &amp; Rates'!$B$13-SUMIFS($I$8:I552,$E$8:E552,"Car/Van",$A$8:A552,"&gt;="&amp;='Settings &amp; Rates'!$B$3,$A$8:A552,"&lt;="&amp;='Settings &amp; Rates'!$B$4)),I553)*='Settings &amp; Rates'!$B$8  +MAX(I553-MAX(0,='Settings &amp; Rates'!$B$13-SUMIFS($I$8:I552,$E$8:E552,"Car/Van",$A$8:A552,"&gt;="&amp;='Settings &amp; Rates'!$B$3,$A$8:A552,"&lt;="&amp;='Settings &amp; Rates'!$B$4)),0)*='Settings &amp; Rates'!$B$9)/I553,IF(E553="Motorcycle",='Settings &amp; Rates'!$B$10,IF(E553="Bicycle",='Settings &amp; Rates'!$B$11,"")))),"")</f>
        <v/>
      </c>
      <c r="L553" s="6">
        <f>IF(E553="Car/Van",='Settings &amp; Rates'!$B$12*F553,0)</f>
        <v/>
      </c>
      <c r="M553" s="7">
        <f>IFERROR(IF(I553=0,"",IF(E553="Car/Van",  MIN(MAX(='Settings &amp; Rates'!$B$13-SUMIFS($I$8:I552,$E$8:E552,"Car/Van",$A$8:A552,"&gt;="&amp;='Settings &amp; Rates'!$B$3,$A$8:A552,"&lt;="&amp;='Settings &amp; Rates'!$B$4)),I553)*='Settings &amp; Rates'!$B$8 +MAX(I553-MAX(0,='Settings &amp; Rates'!$B$13-SUMIFS($I$8:I552,$E$8:E552,"Car/Van",$A$8:A552,"&gt;="&amp;='Settings &amp; Rates'!$B$3,$A$8:A552,"&lt;="&amp;='Settings &amp; Rates'!$B$4)),0)*='Settings &amp; Rates'!$B$9 +I553*F553*='Settings &amp; Rates'!$B$12,IF(E553="Motorcycle",I553*='Settings &amp; Rates'!$B$10,IF(E553="Bicycle",I553*='Settings &amp; Rates'!$B$11,0)))),"")</f>
        <v/>
      </c>
      <c r="N553" s="6" t="n"/>
    </row>
    <row r="554">
      <c r="A554" s="5" t="n"/>
      <c r="B554" s="6" t="n"/>
      <c r="C554" s="6" t="n"/>
      <c r="D554" s="6" t="n"/>
      <c r="E554" s="6" t="n"/>
      <c r="F554" s="6" t="n"/>
      <c r="G554" s="6" t="n"/>
      <c r="H554" s="6" t="n"/>
      <c r="I554" s="6" t="n"/>
      <c r="J554" s="6">
        <f>IF(E554&lt;&gt;"Car/Van","",SUMIFS($I$8:I554,$E$8:E554,"Car/Van",$A$8:A554,"&gt;="&amp;='Settings &amp; Rates'!$B$3,$A$8:A554,"&lt;="&amp;='Settings &amp; Rates'!$B$4))</f>
        <v/>
      </c>
      <c r="K554" s="6">
        <f>IFERROR(IF(I554=0,"",IF(E554="Car/Van",  (MIN(MAX(='Settings &amp; Rates'!$B$13-SUMIFS($I$8:I553,$E$8:E553,"Car/Van",$A$8:A553,"&gt;="&amp;='Settings &amp; Rates'!$B$3,$A$8:A553,"&lt;="&amp;='Settings &amp; Rates'!$B$4)),I554)*='Settings &amp; Rates'!$B$8  +MAX(I554-MAX(0,='Settings &amp; Rates'!$B$13-SUMIFS($I$8:I553,$E$8:E553,"Car/Van",$A$8:A553,"&gt;="&amp;='Settings &amp; Rates'!$B$3,$A$8:A553,"&lt;="&amp;='Settings &amp; Rates'!$B$4)),0)*='Settings &amp; Rates'!$B$9)/I554,IF(E554="Motorcycle",='Settings &amp; Rates'!$B$10,IF(E554="Bicycle",='Settings &amp; Rates'!$B$11,"")))),"")</f>
        <v/>
      </c>
      <c r="L554" s="6">
        <f>IF(E554="Car/Van",='Settings &amp; Rates'!$B$12*F554,0)</f>
        <v/>
      </c>
      <c r="M554" s="7">
        <f>IFERROR(IF(I554=0,"",IF(E554="Car/Van",  MIN(MAX(='Settings &amp; Rates'!$B$13-SUMIFS($I$8:I553,$E$8:E553,"Car/Van",$A$8:A553,"&gt;="&amp;='Settings &amp; Rates'!$B$3,$A$8:A553,"&lt;="&amp;='Settings &amp; Rates'!$B$4)),I554)*='Settings &amp; Rates'!$B$8 +MAX(I554-MAX(0,='Settings &amp; Rates'!$B$13-SUMIFS($I$8:I553,$E$8:E553,"Car/Van",$A$8:A553,"&gt;="&amp;='Settings &amp; Rates'!$B$3,$A$8:A553,"&lt;="&amp;='Settings &amp; Rates'!$B$4)),0)*='Settings &amp; Rates'!$B$9 +I554*F554*='Settings &amp; Rates'!$B$12,IF(E554="Motorcycle",I554*='Settings &amp; Rates'!$B$10,IF(E554="Bicycle",I554*='Settings &amp; Rates'!$B$11,0)))),"")</f>
        <v/>
      </c>
      <c r="N554" s="6" t="n"/>
    </row>
    <row r="555">
      <c r="A555" s="5" t="n"/>
      <c r="B555" s="6" t="n"/>
      <c r="C555" s="6" t="n"/>
      <c r="D555" s="6" t="n"/>
      <c r="E555" s="6" t="n"/>
      <c r="F555" s="6" t="n"/>
      <c r="G555" s="6" t="n"/>
      <c r="H555" s="6" t="n"/>
      <c r="I555" s="6" t="n"/>
      <c r="J555" s="6">
        <f>IF(E555&lt;&gt;"Car/Van","",SUMIFS($I$8:I555,$E$8:E555,"Car/Van",$A$8:A555,"&gt;="&amp;='Settings &amp; Rates'!$B$3,$A$8:A555,"&lt;="&amp;='Settings &amp; Rates'!$B$4))</f>
        <v/>
      </c>
      <c r="K555" s="6">
        <f>IFERROR(IF(I555=0,"",IF(E555="Car/Van",  (MIN(MAX(='Settings &amp; Rates'!$B$13-SUMIFS($I$8:I554,$E$8:E554,"Car/Van",$A$8:A554,"&gt;="&amp;='Settings &amp; Rates'!$B$3,$A$8:A554,"&lt;="&amp;='Settings &amp; Rates'!$B$4)),I555)*='Settings &amp; Rates'!$B$8  +MAX(I555-MAX(0,='Settings &amp; Rates'!$B$13-SUMIFS($I$8:I554,$E$8:E554,"Car/Van",$A$8:A554,"&gt;="&amp;='Settings &amp; Rates'!$B$3,$A$8:A554,"&lt;="&amp;='Settings &amp; Rates'!$B$4)),0)*='Settings &amp; Rates'!$B$9)/I555,IF(E555="Motorcycle",='Settings &amp; Rates'!$B$10,IF(E555="Bicycle",='Settings &amp; Rates'!$B$11,"")))),"")</f>
        <v/>
      </c>
      <c r="L555" s="6">
        <f>IF(E555="Car/Van",='Settings &amp; Rates'!$B$12*F555,0)</f>
        <v/>
      </c>
      <c r="M555" s="7">
        <f>IFERROR(IF(I555=0,"",IF(E555="Car/Van",  MIN(MAX(='Settings &amp; Rates'!$B$13-SUMIFS($I$8:I554,$E$8:E554,"Car/Van",$A$8:A554,"&gt;="&amp;='Settings &amp; Rates'!$B$3,$A$8:A554,"&lt;="&amp;='Settings &amp; Rates'!$B$4)),I555)*='Settings &amp; Rates'!$B$8 +MAX(I555-MAX(0,='Settings &amp; Rates'!$B$13-SUMIFS($I$8:I554,$E$8:E554,"Car/Van",$A$8:A554,"&gt;="&amp;='Settings &amp; Rates'!$B$3,$A$8:A554,"&lt;="&amp;='Settings &amp; Rates'!$B$4)),0)*='Settings &amp; Rates'!$B$9 +I555*F555*='Settings &amp; Rates'!$B$12,IF(E555="Motorcycle",I555*='Settings &amp; Rates'!$B$10,IF(E555="Bicycle",I555*='Settings &amp; Rates'!$B$11,0)))),"")</f>
        <v/>
      </c>
      <c r="N555" s="6" t="n"/>
    </row>
    <row r="556">
      <c r="A556" s="5" t="n"/>
      <c r="B556" s="6" t="n"/>
      <c r="C556" s="6" t="n"/>
      <c r="D556" s="6" t="n"/>
      <c r="E556" s="6" t="n"/>
      <c r="F556" s="6" t="n"/>
      <c r="G556" s="6" t="n"/>
      <c r="H556" s="6" t="n"/>
      <c r="I556" s="6" t="n"/>
      <c r="J556" s="6">
        <f>IF(E556&lt;&gt;"Car/Van","",SUMIFS($I$8:I556,$E$8:E556,"Car/Van",$A$8:A556,"&gt;="&amp;='Settings &amp; Rates'!$B$3,$A$8:A556,"&lt;="&amp;='Settings &amp; Rates'!$B$4))</f>
        <v/>
      </c>
      <c r="K556" s="6">
        <f>IFERROR(IF(I556=0,"",IF(E556="Car/Van",  (MIN(MAX(='Settings &amp; Rates'!$B$13-SUMIFS($I$8:I555,$E$8:E555,"Car/Van",$A$8:A555,"&gt;="&amp;='Settings &amp; Rates'!$B$3,$A$8:A555,"&lt;="&amp;='Settings &amp; Rates'!$B$4)),I556)*='Settings &amp; Rates'!$B$8  +MAX(I556-MAX(0,='Settings &amp; Rates'!$B$13-SUMIFS($I$8:I555,$E$8:E555,"Car/Van",$A$8:A555,"&gt;="&amp;='Settings &amp; Rates'!$B$3,$A$8:A555,"&lt;="&amp;='Settings &amp; Rates'!$B$4)),0)*='Settings &amp; Rates'!$B$9)/I556,IF(E556="Motorcycle",='Settings &amp; Rates'!$B$10,IF(E556="Bicycle",='Settings &amp; Rates'!$B$11,"")))),"")</f>
        <v/>
      </c>
      <c r="L556" s="6">
        <f>IF(E556="Car/Van",='Settings &amp; Rates'!$B$12*F556,0)</f>
        <v/>
      </c>
      <c r="M556" s="7">
        <f>IFERROR(IF(I556=0,"",IF(E556="Car/Van",  MIN(MAX(='Settings &amp; Rates'!$B$13-SUMIFS($I$8:I555,$E$8:E555,"Car/Van",$A$8:A555,"&gt;="&amp;='Settings &amp; Rates'!$B$3,$A$8:A555,"&lt;="&amp;='Settings &amp; Rates'!$B$4)),I556)*='Settings &amp; Rates'!$B$8 +MAX(I556-MAX(0,='Settings &amp; Rates'!$B$13-SUMIFS($I$8:I555,$E$8:E555,"Car/Van",$A$8:A555,"&gt;="&amp;='Settings &amp; Rates'!$B$3,$A$8:A555,"&lt;="&amp;='Settings &amp; Rates'!$B$4)),0)*='Settings &amp; Rates'!$B$9 +I556*F556*='Settings &amp; Rates'!$B$12,IF(E556="Motorcycle",I556*='Settings &amp; Rates'!$B$10,IF(E556="Bicycle",I556*='Settings &amp; Rates'!$B$11,0)))),"")</f>
        <v/>
      </c>
      <c r="N556" s="6" t="n"/>
    </row>
    <row r="557">
      <c r="A557" s="5" t="n"/>
      <c r="B557" s="6" t="n"/>
      <c r="C557" s="6" t="n"/>
      <c r="D557" s="6" t="n"/>
      <c r="E557" s="6" t="n"/>
      <c r="F557" s="6" t="n"/>
      <c r="G557" s="6" t="n"/>
      <c r="H557" s="6" t="n"/>
      <c r="I557" s="6" t="n"/>
      <c r="J557" s="6">
        <f>IF(E557&lt;&gt;"Car/Van","",SUMIFS($I$8:I557,$E$8:E557,"Car/Van",$A$8:A557,"&gt;="&amp;='Settings &amp; Rates'!$B$3,$A$8:A557,"&lt;="&amp;='Settings &amp; Rates'!$B$4))</f>
        <v/>
      </c>
      <c r="K557" s="6">
        <f>IFERROR(IF(I557=0,"",IF(E557="Car/Van",  (MIN(MAX(='Settings &amp; Rates'!$B$13-SUMIFS($I$8:I556,$E$8:E556,"Car/Van",$A$8:A556,"&gt;="&amp;='Settings &amp; Rates'!$B$3,$A$8:A556,"&lt;="&amp;='Settings &amp; Rates'!$B$4)),I557)*='Settings &amp; Rates'!$B$8  +MAX(I557-MAX(0,='Settings &amp; Rates'!$B$13-SUMIFS($I$8:I556,$E$8:E556,"Car/Van",$A$8:A556,"&gt;="&amp;='Settings &amp; Rates'!$B$3,$A$8:A556,"&lt;="&amp;='Settings &amp; Rates'!$B$4)),0)*='Settings &amp; Rates'!$B$9)/I557,IF(E557="Motorcycle",='Settings &amp; Rates'!$B$10,IF(E557="Bicycle",='Settings &amp; Rates'!$B$11,"")))),"")</f>
        <v/>
      </c>
      <c r="L557" s="6">
        <f>IF(E557="Car/Van",='Settings &amp; Rates'!$B$12*F557,0)</f>
        <v/>
      </c>
      <c r="M557" s="7">
        <f>IFERROR(IF(I557=0,"",IF(E557="Car/Van",  MIN(MAX(='Settings &amp; Rates'!$B$13-SUMIFS($I$8:I556,$E$8:E556,"Car/Van",$A$8:A556,"&gt;="&amp;='Settings &amp; Rates'!$B$3,$A$8:A556,"&lt;="&amp;='Settings &amp; Rates'!$B$4)),I557)*='Settings &amp; Rates'!$B$8 +MAX(I557-MAX(0,='Settings &amp; Rates'!$B$13-SUMIFS($I$8:I556,$E$8:E556,"Car/Van",$A$8:A556,"&gt;="&amp;='Settings &amp; Rates'!$B$3,$A$8:A556,"&lt;="&amp;='Settings &amp; Rates'!$B$4)),0)*='Settings &amp; Rates'!$B$9 +I557*F557*='Settings &amp; Rates'!$B$12,IF(E557="Motorcycle",I557*='Settings &amp; Rates'!$B$10,IF(E557="Bicycle",I557*='Settings &amp; Rates'!$B$11,0)))),"")</f>
        <v/>
      </c>
      <c r="N557" s="6" t="n"/>
    </row>
    <row r="558">
      <c r="A558" s="5" t="n"/>
      <c r="B558" s="6" t="n"/>
      <c r="C558" s="6" t="n"/>
      <c r="D558" s="6" t="n"/>
      <c r="E558" s="6" t="n"/>
      <c r="F558" s="6" t="n"/>
      <c r="G558" s="6" t="n"/>
      <c r="H558" s="6" t="n"/>
      <c r="I558" s="6" t="n"/>
      <c r="J558" s="6">
        <f>IF(E558&lt;&gt;"Car/Van","",SUMIFS($I$8:I558,$E$8:E558,"Car/Van",$A$8:A558,"&gt;="&amp;='Settings &amp; Rates'!$B$3,$A$8:A558,"&lt;="&amp;='Settings &amp; Rates'!$B$4))</f>
        <v/>
      </c>
      <c r="K558" s="6">
        <f>IFERROR(IF(I558=0,"",IF(E558="Car/Van",  (MIN(MAX(='Settings &amp; Rates'!$B$13-SUMIFS($I$8:I557,$E$8:E557,"Car/Van",$A$8:A557,"&gt;="&amp;='Settings &amp; Rates'!$B$3,$A$8:A557,"&lt;="&amp;='Settings &amp; Rates'!$B$4)),I558)*='Settings &amp; Rates'!$B$8  +MAX(I558-MAX(0,='Settings &amp; Rates'!$B$13-SUMIFS($I$8:I557,$E$8:E557,"Car/Van",$A$8:A557,"&gt;="&amp;='Settings &amp; Rates'!$B$3,$A$8:A557,"&lt;="&amp;='Settings &amp; Rates'!$B$4)),0)*='Settings &amp; Rates'!$B$9)/I558,IF(E558="Motorcycle",='Settings &amp; Rates'!$B$10,IF(E558="Bicycle",='Settings &amp; Rates'!$B$11,"")))),"")</f>
        <v/>
      </c>
      <c r="L558" s="6">
        <f>IF(E558="Car/Van",='Settings &amp; Rates'!$B$12*F558,0)</f>
        <v/>
      </c>
      <c r="M558" s="7">
        <f>IFERROR(IF(I558=0,"",IF(E558="Car/Van",  MIN(MAX(='Settings &amp; Rates'!$B$13-SUMIFS($I$8:I557,$E$8:E557,"Car/Van",$A$8:A557,"&gt;="&amp;='Settings &amp; Rates'!$B$3,$A$8:A557,"&lt;="&amp;='Settings &amp; Rates'!$B$4)),I558)*='Settings &amp; Rates'!$B$8 +MAX(I558-MAX(0,='Settings &amp; Rates'!$B$13-SUMIFS($I$8:I557,$E$8:E557,"Car/Van",$A$8:A557,"&gt;="&amp;='Settings &amp; Rates'!$B$3,$A$8:A557,"&lt;="&amp;='Settings &amp; Rates'!$B$4)),0)*='Settings &amp; Rates'!$B$9 +I558*F558*='Settings &amp; Rates'!$B$12,IF(E558="Motorcycle",I558*='Settings &amp; Rates'!$B$10,IF(E558="Bicycle",I558*='Settings &amp; Rates'!$B$11,0)))),"")</f>
        <v/>
      </c>
      <c r="N558" s="6" t="n"/>
    </row>
    <row r="559">
      <c r="A559" s="5" t="n"/>
      <c r="B559" s="6" t="n"/>
      <c r="C559" s="6" t="n"/>
      <c r="D559" s="6" t="n"/>
      <c r="E559" s="6" t="n"/>
      <c r="F559" s="6" t="n"/>
      <c r="G559" s="6" t="n"/>
      <c r="H559" s="6" t="n"/>
      <c r="I559" s="6" t="n"/>
      <c r="J559" s="6">
        <f>IF(E559&lt;&gt;"Car/Van","",SUMIFS($I$8:I559,$E$8:E559,"Car/Van",$A$8:A559,"&gt;="&amp;='Settings &amp; Rates'!$B$3,$A$8:A559,"&lt;="&amp;='Settings &amp; Rates'!$B$4))</f>
        <v/>
      </c>
      <c r="K559" s="6">
        <f>IFERROR(IF(I559=0,"",IF(E559="Car/Van",  (MIN(MAX(='Settings &amp; Rates'!$B$13-SUMIFS($I$8:I558,$E$8:E558,"Car/Van",$A$8:A558,"&gt;="&amp;='Settings &amp; Rates'!$B$3,$A$8:A558,"&lt;="&amp;='Settings &amp; Rates'!$B$4)),I559)*='Settings &amp; Rates'!$B$8  +MAX(I559-MAX(0,='Settings &amp; Rates'!$B$13-SUMIFS($I$8:I558,$E$8:E558,"Car/Van",$A$8:A558,"&gt;="&amp;='Settings &amp; Rates'!$B$3,$A$8:A558,"&lt;="&amp;='Settings &amp; Rates'!$B$4)),0)*='Settings &amp; Rates'!$B$9)/I559,IF(E559="Motorcycle",='Settings &amp; Rates'!$B$10,IF(E559="Bicycle",='Settings &amp; Rates'!$B$11,"")))),"")</f>
        <v/>
      </c>
      <c r="L559" s="6">
        <f>IF(E559="Car/Van",='Settings &amp; Rates'!$B$12*F559,0)</f>
        <v/>
      </c>
      <c r="M559" s="7">
        <f>IFERROR(IF(I559=0,"",IF(E559="Car/Van",  MIN(MAX(='Settings &amp; Rates'!$B$13-SUMIFS($I$8:I558,$E$8:E558,"Car/Van",$A$8:A558,"&gt;="&amp;='Settings &amp; Rates'!$B$3,$A$8:A558,"&lt;="&amp;='Settings &amp; Rates'!$B$4)),I559)*='Settings &amp; Rates'!$B$8 +MAX(I559-MAX(0,='Settings &amp; Rates'!$B$13-SUMIFS($I$8:I558,$E$8:E558,"Car/Van",$A$8:A558,"&gt;="&amp;='Settings &amp; Rates'!$B$3,$A$8:A558,"&lt;="&amp;='Settings &amp; Rates'!$B$4)),0)*='Settings &amp; Rates'!$B$9 +I559*F559*='Settings &amp; Rates'!$B$12,IF(E559="Motorcycle",I559*='Settings &amp; Rates'!$B$10,IF(E559="Bicycle",I559*='Settings &amp; Rates'!$B$11,0)))),"")</f>
        <v/>
      </c>
      <c r="N559" s="6" t="n"/>
    </row>
    <row r="560">
      <c r="A560" s="5" t="n"/>
      <c r="B560" s="6" t="n"/>
      <c r="C560" s="6" t="n"/>
      <c r="D560" s="6" t="n"/>
      <c r="E560" s="6" t="n"/>
      <c r="F560" s="6" t="n"/>
      <c r="G560" s="6" t="n"/>
      <c r="H560" s="6" t="n"/>
      <c r="I560" s="6" t="n"/>
      <c r="J560" s="6">
        <f>IF(E560&lt;&gt;"Car/Van","",SUMIFS($I$8:I560,$E$8:E560,"Car/Van",$A$8:A560,"&gt;="&amp;='Settings &amp; Rates'!$B$3,$A$8:A560,"&lt;="&amp;='Settings &amp; Rates'!$B$4))</f>
        <v/>
      </c>
      <c r="K560" s="6">
        <f>IFERROR(IF(I560=0,"",IF(E560="Car/Van",  (MIN(MAX(='Settings &amp; Rates'!$B$13-SUMIFS($I$8:I559,$E$8:E559,"Car/Van",$A$8:A559,"&gt;="&amp;='Settings &amp; Rates'!$B$3,$A$8:A559,"&lt;="&amp;='Settings &amp; Rates'!$B$4)),I560)*='Settings &amp; Rates'!$B$8  +MAX(I560-MAX(0,='Settings &amp; Rates'!$B$13-SUMIFS($I$8:I559,$E$8:E559,"Car/Van",$A$8:A559,"&gt;="&amp;='Settings &amp; Rates'!$B$3,$A$8:A559,"&lt;="&amp;='Settings &amp; Rates'!$B$4)),0)*='Settings &amp; Rates'!$B$9)/I560,IF(E560="Motorcycle",='Settings &amp; Rates'!$B$10,IF(E560="Bicycle",='Settings &amp; Rates'!$B$11,"")))),"")</f>
        <v/>
      </c>
      <c r="L560" s="6">
        <f>IF(E560="Car/Van",='Settings &amp; Rates'!$B$12*F560,0)</f>
        <v/>
      </c>
      <c r="M560" s="7">
        <f>IFERROR(IF(I560=0,"",IF(E560="Car/Van",  MIN(MAX(='Settings &amp; Rates'!$B$13-SUMIFS($I$8:I559,$E$8:E559,"Car/Van",$A$8:A559,"&gt;="&amp;='Settings &amp; Rates'!$B$3,$A$8:A559,"&lt;="&amp;='Settings &amp; Rates'!$B$4)),I560)*='Settings &amp; Rates'!$B$8 +MAX(I560-MAX(0,='Settings &amp; Rates'!$B$13-SUMIFS($I$8:I559,$E$8:E559,"Car/Van",$A$8:A559,"&gt;="&amp;='Settings &amp; Rates'!$B$3,$A$8:A559,"&lt;="&amp;='Settings &amp; Rates'!$B$4)),0)*='Settings &amp; Rates'!$B$9 +I560*F560*='Settings &amp; Rates'!$B$12,IF(E560="Motorcycle",I560*='Settings &amp; Rates'!$B$10,IF(E560="Bicycle",I560*='Settings &amp; Rates'!$B$11,0)))),"")</f>
        <v/>
      </c>
      <c r="N560" s="6" t="n"/>
    </row>
    <row r="561">
      <c r="A561" s="5" t="n"/>
      <c r="B561" s="6" t="n"/>
      <c r="C561" s="6" t="n"/>
      <c r="D561" s="6" t="n"/>
      <c r="E561" s="6" t="n"/>
      <c r="F561" s="6" t="n"/>
      <c r="G561" s="6" t="n"/>
      <c r="H561" s="6" t="n"/>
      <c r="I561" s="6" t="n"/>
      <c r="J561" s="6">
        <f>IF(E561&lt;&gt;"Car/Van","",SUMIFS($I$8:I561,$E$8:E561,"Car/Van",$A$8:A561,"&gt;="&amp;='Settings &amp; Rates'!$B$3,$A$8:A561,"&lt;="&amp;='Settings &amp; Rates'!$B$4))</f>
        <v/>
      </c>
      <c r="K561" s="6">
        <f>IFERROR(IF(I561=0,"",IF(E561="Car/Van",  (MIN(MAX(='Settings &amp; Rates'!$B$13-SUMIFS($I$8:I560,$E$8:E560,"Car/Van",$A$8:A560,"&gt;="&amp;='Settings &amp; Rates'!$B$3,$A$8:A560,"&lt;="&amp;='Settings &amp; Rates'!$B$4)),I561)*='Settings &amp; Rates'!$B$8  +MAX(I561-MAX(0,='Settings &amp; Rates'!$B$13-SUMIFS($I$8:I560,$E$8:E560,"Car/Van",$A$8:A560,"&gt;="&amp;='Settings &amp; Rates'!$B$3,$A$8:A560,"&lt;="&amp;='Settings &amp; Rates'!$B$4)),0)*='Settings &amp; Rates'!$B$9)/I561,IF(E561="Motorcycle",='Settings &amp; Rates'!$B$10,IF(E561="Bicycle",='Settings &amp; Rates'!$B$11,"")))),"")</f>
        <v/>
      </c>
      <c r="L561" s="6">
        <f>IF(E561="Car/Van",='Settings &amp; Rates'!$B$12*F561,0)</f>
        <v/>
      </c>
      <c r="M561" s="7">
        <f>IFERROR(IF(I561=0,"",IF(E561="Car/Van",  MIN(MAX(='Settings &amp; Rates'!$B$13-SUMIFS($I$8:I560,$E$8:E560,"Car/Van",$A$8:A560,"&gt;="&amp;='Settings &amp; Rates'!$B$3,$A$8:A560,"&lt;="&amp;='Settings &amp; Rates'!$B$4)),I561)*='Settings &amp; Rates'!$B$8 +MAX(I561-MAX(0,='Settings &amp; Rates'!$B$13-SUMIFS($I$8:I560,$E$8:E560,"Car/Van",$A$8:A560,"&gt;="&amp;='Settings &amp; Rates'!$B$3,$A$8:A560,"&lt;="&amp;='Settings &amp; Rates'!$B$4)),0)*='Settings &amp; Rates'!$B$9 +I561*F561*='Settings &amp; Rates'!$B$12,IF(E561="Motorcycle",I561*='Settings &amp; Rates'!$B$10,IF(E561="Bicycle",I561*='Settings &amp; Rates'!$B$11,0)))),"")</f>
        <v/>
      </c>
      <c r="N561" s="6" t="n"/>
    </row>
    <row r="562">
      <c r="A562" s="5" t="n"/>
      <c r="B562" s="6" t="n"/>
      <c r="C562" s="6" t="n"/>
      <c r="D562" s="6" t="n"/>
      <c r="E562" s="6" t="n"/>
      <c r="F562" s="6" t="n"/>
      <c r="G562" s="6" t="n"/>
      <c r="H562" s="6" t="n"/>
      <c r="I562" s="6" t="n"/>
      <c r="J562" s="6">
        <f>IF(E562&lt;&gt;"Car/Van","",SUMIFS($I$8:I562,$E$8:E562,"Car/Van",$A$8:A562,"&gt;="&amp;='Settings &amp; Rates'!$B$3,$A$8:A562,"&lt;="&amp;='Settings &amp; Rates'!$B$4))</f>
        <v/>
      </c>
      <c r="K562" s="6">
        <f>IFERROR(IF(I562=0,"",IF(E562="Car/Van",  (MIN(MAX(='Settings &amp; Rates'!$B$13-SUMIFS($I$8:I561,$E$8:E561,"Car/Van",$A$8:A561,"&gt;="&amp;='Settings &amp; Rates'!$B$3,$A$8:A561,"&lt;="&amp;='Settings &amp; Rates'!$B$4)),I562)*='Settings &amp; Rates'!$B$8  +MAX(I562-MAX(0,='Settings &amp; Rates'!$B$13-SUMIFS($I$8:I561,$E$8:E561,"Car/Van",$A$8:A561,"&gt;="&amp;='Settings &amp; Rates'!$B$3,$A$8:A561,"&lt;="&amp;='Settings &amp; Rates'!$B$4)),0)*='Settings &amp; Rates'!$B$9)/I562,IF(E562="Motorcycle",='Settings &amp; Rates'!$B$10,IF(E562="Bicycle",='Settings &amp; Rates'!$B$11,"")))),"")</f>
        <v/>
      </c>
      <c r="L562" s="6">
        <f>IF(E562="Car/Van",='Settings &amp; Rates'!$B$12*F562,0)</f>
        <v/>
      </c>
      <c r="M562" s="7">
        <f>IFERROR(IF(I562=0,"",IF(E562="Car/Van",  MIN(MAX(='Settings &amp; Rates'!$B$13-SUMIFS($I$8:I561,$E$8:E561,"Car/Van",$A$8:A561,"&gt;="&amp;='Settings &amp; Rates'!$B$3,$A$8:A561,"&lt;="&amp;='Settings &amp; Rates'!$B$4)),I562)*='Settings &amp; Rates'!$B$8 +MAX(I562-MAX(0,='Settings &amp; Rates'!$B$13-SUMIFS($I$8:I561,$E$8:E561,"Car/Van",$A$8:A561,"&gt;="&amp;='Settings &amp; Rates'!$B$3,$A$8:A561,"&lt;="&amp;='Settings &amp; Rates'!$B$4)),0)*='Settings &amp; Rates'!$B$9 +I562*F562*='Settings &amp; Rates'!$B$12,IF(E562="Motorcycle",I562*='Settings &amp; Rates'!$B$10,IF(E562="Bicycle",I562*='Settings &amp; Rates'!$B$11,0)))),"")</f>
        <v/>
      </c>
      <c r="N562" s="6" t="n"/>
    </row>
    <row r="563">
      <c r="A563" s="5" t="n"/>
      <c r="B563" s="6" t="n"/>
      <c r="C563" s="6" t="n"/>
      <c r="D563" s="6" t="n"/>
      <c r="E563" s="6" t="n"/>
      <c r="F563" s="6" t="n"/>
      <c r="G563" s="6" t="n"/>
      <c r="H563" s="6" t="n"/>
      <c r="I563" s="6" t="n"/>
      <c r="J563" s="6">
        <f>IF(E563&lt;&gt;"Car/Van","",SUMIFS($I$8:I563,$E$8:E563,"Car/Van",$A$8:A563,"&gt;="&amp;='Settings &amp; Rates'!$B$3,$A$8:A563,"&lt;="&amp;='Settings &amp; Rates'!$B$4))</f>
        <v/>
      </c>
      <c r="K563" s="6">
        <f>IFERROR(IF(I563=0,"",IF(E563="Car/Van",  (MIN(MAX(='Settings &amp; Rates'!$B$13-SUMIFS($I$8:I562,$E$8:E562,"Car/Van",$A$8:A562,"&gt;="&amp;='Settings &amp; Rates'!$B$3,$A$8:A562,"&lt;="&amp;='Settings &amp; Rates'!$B$4)),I563)*='Settings &amp; Rates'!$B$8  +MAX(I563-MAX(0,='Settings &amp; Rates'!$B$13-SUMIFS($I$8:I562,$E$8:E562,"Car/Van",$A$8:A562,"&gt;="&amp;='Settings &amp; Rates'!$B$3,$A$8:A562,"&lt;="&amp;='Settings &amp; Rates'!$B$4)),0)*='Settings &amp; Rates'!$B$9)/I563,IF(E563="Motorcycle",='Settings &amp; Rates'!$B$10,IF(E563="Bicycle",='Settings &amp; Rates'!$B$11,"")))),"")</f>
        <v/>
      </c>
      <c r="L563" s="6">
        <f>IF(E563="Car/Van",='Settings &amp; Rates'!$B$12*F563,0)</f>
        <v/>
      </c>
      <c r="M563" s="7">
        <f>IFERROR(IF(I563=0,"",IF(E563="Car/Van",  MIN(MAX(='Settings &amp; Rates'!$B$13-SUMIFS($I$8:I562,$E$8:E562,"Car/Van",$A$8:A562,"&gt;="&amp;='Settings &amp; Rates'!$B$3,$A$8:A562,"&lt;="&amp;='Settings &amp; Rates'!$B$4)),I563)*='Settings &amp; Rates'!$B$8 +MAX(I563-MAX(0,='Settings &amp; Rates'!$B$13-SUMIFS($I$8:I562,$E$8:E562,"Car/Van",$A$8:A562,"&gt;="&amp;='Settings &amp; Rates'!$B$3,$A$8:A562,"&lt;="&amp;='Settings &amp; Rates'!$B$4)),0)*='Settings &amp; Rates'!$B$9 +I563*F563*='Settings &amp; Rates'!$B$12,IF(E563="Motorcycle",I563*='Settings &amp; Rates'!$B$10,IF(E563="Bicycle",I563*='Settings &amp; Rates'!$B$11,0)))),"")</f>
        <v/>
      </c>
      <c r="N563" s="6" t="n"/>
    </row>
    <row r="564">
      <c r="A564" s="5" t="n"/>
      <c r="B564" s="6" t="n"/>
      <c r="C564" s="6" t="n"/>
      <c r="D564" s="6" t="n"/>
      <c r="E564" s="6" t="n"/>
      <c r="F564" s="6" t="n"/>
      <c r="G564" s="6" t="n"/>
      <c r="H564" s="6" t="n"/>
      <c r="I564" s="6" t="n"/>
      <c r="J564" s="6">
        <f>IF(E564&lt;&gt;"Car/Van","",SUMIFS($I$8:I564,$E$8:E564,"Car/Van",$A$8:A564,"&gt;="&amp;='Settings &amp; Rates'!$B$3,$A$8:A564,"&lt;="&amp;='Settings &amp; Rates'!$B$4))</f>
        <v/>
      </c>
      <c r="K564" s="6">
        <f>IFERROR(IF(I564=0,"",IF(E564="Car/Van",  (MIN(MAX(='Settings &amp; Rates'!$B$13-SUMIFS($I$8:I563,$E$8:E563,"Car/Van",$A$8:A563,"&gt;="&amp;='Settings &amp; Rates'!$B$3,$A$8:A563,"&lt;="&amp;='Settings &amp; Rates'!$B$4)),I564)*='Settings &amp; Rates'!$B$8  +MAX(I564-MAX(0,='Settings &amp; Rates'!$B$13-SUMIFS($I$8:I563,$E$8:E563,"Car/Van",$A$8:A563,"&gt;="&amp;='Settings &amp; Rates'!$B$3,$A$8:A563,"&lt;="&amp;='Settings &amp; Rates'!$B$4)),0)*='Settings &amp; Rates'!$B$9)/I564,IF(E564="Motorcycle",='Settings &amp; Rates'!$B$10,IF(E564="Bicycle",='Settings &amp; Rates'!$B$11,"")))),"")</f>
        <v/>
      </c>
      <c r="L564" s="6">
        <f>IF(E564="Car/Van",='Settings &amp; Rates'!$B$12*F564,0)</f>
        <v/>
      </c>
      <c r="M564" s="7">
        <f>IFERROR(IF(I564=0,"",IF(E564="Car/Van",  MIN(MAX(='Settings &amp; Rates'!$B$13-SUMIFS($I$8:I563,$E$8:E563,"Car/Van",$A$8:A563,"&gt;="&amp;='Settings &amp; Rates'!$B$3,$A$8:A563,"&lt;="&amp;='Settings &amp; Rates'!$B$4)),I564)*='Settings &amp; Rates'!$B$8 +MAX(I564-MAX(0,='Settings &amp; Rates'!$B$13-SUMIFS($I$8:I563,$E$8:E563,"Car/Van",$A$8:A563,"&gt;="&amp;='Settings &amp; Rates'!$B$3,$A$8:A563,"&lt;="&amp;='Settings &amp; Rates'!$B$4)),0)*='Settings &amp; Rates'!$B$9 +I564*F564*='Settings &amp; Rates'!$B$12,IF(E564="Motorcycle",I564*='Settings &amp; Rates'!$B$10,IF(E564="Bicycle",I564*='Settings &amp; Rates'!$B$11,0)))),"")</f>
        <v/>
      </c>
      <c r="N564" s="6" t="n"/>
    </row>
    <row r="565">
      <c r="A565" s="5" t="n"/>
      <c r="B565" s="6" t="n"/>
      <c r="C565" s="6" t="n"/>
      <c r="D565" s="6" t="n"/>
      <c r="E565" s="6" t="n"/>
      <c r="F565" s="6" t="n"/>
      <c r="G565" s="6" t="n"/>
      <c r="H565" s="6" t="n"/>
      <c r="I565" s="6" t="n"/>
      <c r="J565" s="6">
        <f>IF(E565&lt;&gt;"Car/Van","",SUMIFS($I$8:I565,$E$8:E565,"Car/Van",$A$8:A565,"&gt;="&amp;='Settings &amp; Rates'!$B$3,$A$8:A565,"&lt;="&amp;='Settings &amp; Rates'!$B$4))</f>
        <v/>
      </c>
      <c r="K565" s="6">
        <f>IFERROR(IF(I565=0,"",IF(E565="Car/Van",  (MIN(MAX(='Settings &amp; Rates'!$B$13-SUMIFS($I$8:I564,$E$8:E564,"Car/Van",$A$8:A564,"&gt;="&amp;='Settings &amp; Rates'!$B$3,$A$8:A564,"&lt;="&amp;='Settings &amp; Rates'!$B$4)),I565)*='Settings &amp; Rates'!$B$8  +MAX(I565-MAX(0,='Settings &amp; Rates'!$B$13-SUMIFS($I$8:I564,$E$8:E564,"Car/Van",$A$8:A564,"&gt;="&amp;='Settings &amp; Rates'!$B$3,$A$8:A564,"&lt;="&amp;='Settings &amp; Rates'!$B$4)),0)*='Settings &amp; Rates'!$B$9)/I565,IF(E565="Motorcycle",='Settings &amp; Rates'!$B$10,IF(E565="Bicycle",='Settings &amp; Rates'!$B$11,"")))),"")</f>
        <v/>
      </c>
      <c r="L565" s="6">
        <f>IF(E565="Car/Van",='Settings &amp; Rates'!$B$12*F565,0)</f>
        <v/>
      </c>
      <c r="M565" s="7">
        <f>IFERROR(IF(I565=0,"",IF(E565="Car/Van",  MIN(MAX(='Settings &amp; Rates'!$B$13-SUMIFS($I$8:I564,$E$8:E564,"Car/Van",$A$8:A564,"&gt;="&amp;='Settings &amp; Rates'!$B$3,$A$8:A564,"&lt;="&amp;='Settings &amp; Rates'!$B$4)),I565)*='Settings &amp; Rates'!$B$8 +MAX(I565-MAX(0,='Settings &amp; Rates'!$B$13-SUMIFS($I$8:I564,$E$8:E564,"Car/Van",$A$8:A564,"&gt;="&amp;='Settings &amp; Rates'!$B$3,$A$8:A564,"&lt;="&amp;='Settings &amp; Rates'!$B$4)),0)*='Settings &amp; Rates'!$B$9 +I565*F565*='Settings &amp; Rates'!$B$12,IF(E565="Motorcycle",I565*='Settings &amp; Rates'!$B$10,IF(E565="Bicycle",I565*='Settings &amp; Rates'!$B$11,0)))),"")</f>
        <v/>
      </c>
      <c r="N565" s="6" t="n"/>
    </row>
    <row r="566">
      <c r="A566" s="5" t="n"/>
      <c r="B566" s="6" t="n"/>
      <c r="C566" s="6" t="n"/>
      <c r="D566" s="6" t="n"/>
      <c r="E566" s="6" t="n"/>
      <c r="F566" s="6" t="n"/>
      <c r="G566" s="6" t="n"/>
      <c r="H566" s="6" t="n"/>
      <c r="I566" s="6" t="n"/>
      <c r="J566" s="6">
        <f>IF(E566&lt;&gt;"Car/Van","",SUMIFS($I$8:I566,$E$8:E566,"Car/Van",$A$8:A566,"&gt;="&amp;='Settings &amp; Rates'!$B$3,$A$8:A566,"&lt;="&amp;='Settings &amp; Rates'!$B$4))</f>
        <v/>
      </c>
      <c r="K566" s="6">
        <f>IFERROR(IF(I566=0,"",IF(E566="Car/Van",  (MIN(MAX(='Settings &amp; Rates'!$B$13-SUMIFS($I$8:I565,$E$8:E565,"Car/Van",$A$8:A565,"&gt;="&amp;='Settings &amp; Rates'!$B$3,$A$8:A565,"&lt;="&amp;='Settings &amp; Rates'!$B$4)),I566)*='Settings &amp; Rates'!$B$8  +MAX(I566-MAX(0,='Settings &amp; Rates'!$B$13-SUMIFS($I$8:I565,$E$8:E565,"Car/Van",$A$8:A565,"&gt;="&amp;='Settings &amp; Rates'!$B$3,$A$8:A565,"&lt;="&amp;='Settings &amp; Rates'!$B$4)),0)*='Settings &amp; Rates'!$B$9)/I566,IF(E566="Motorcycle",='Settings &amp; Rates'!$B$10,IF(E566="Bicycle",='Settings &amp; Rates'!$B$11,"")))),"")</f>
        <v/>
      </c>
      <c r="L566" s="6">
        <f>IF(E566="Car/Van",='Settings &amp; Rates'!$B$12*F566,0)</f>
        <v/>
      </c>
      <c r="M566" s="7">
        <f>IFERROR(IF(I566=0,"",IF(E566="Car/Van",  MIN(MAX(='Settings &amp; Rates'!$B$13-SUMIFS($I$8:I565,$E$8:E565,"Car/Van",$A$8:A565,"&gt;="&amp;='Settings &amp; Rates'!$B$3,$A$8:A565,"&lt;="&amp;='Settings &amp; Rates'!$B$4)),I566)*='Settings &amp; Rates'!$B$8 +MAX(I566-MAX(0,='Settings &amp; Rates'!$B$13-SUMIFS($I$8:I565,$E$8:E565,"Car/Van",$A$8:A565,"&gt;="&amp;='Settings &amp; Rates'!$B$3,$A$8:A565,"&lt;="&amp;='Settings &amp; Rates'!$B$4)),0)*='Settings &amp; Rates'!$B$9 +I566*F566*='Settings &amp; Rates'!$B$12,IF(E566="Motorcycle",I566*='Settings &amp; Rates'!$B$10,IF(E566="Bicycle",I566*='Settings &amp; Rates'!$B$11,0)))),"")</f>
        <v/>
      </c>
      <c r="N566" s="6" t="n"/>
    </row>
    <row r="567">
      <c r="A567" s="5" t="n"/>
      <c r="B567" s="6" t="n"/>
      <c r="C567" s="6" t="n"/>
      <c r="D567" s="6" t="n"/>
      <c r="E567" s="6" t="n"/>
      <c r="F567" s="6" t="n"/>
      <c r="G567" s="6" t="n"/>
      <c r="H567" s="6" t="n"/>
      <c r="I567" s="6" t="n"/>
      <c r="J567" s="6">
        <f>IF(E567&lt;&gt;"Car/Van","",SUMIFS($I$8:I567,$E$8:E567,"Car/Van",$A$8:A567,"&gt;="&amp;='Settings &amp; Rates'!$B$3,$A$8:A567,"&lt;="&amp;='Settings &amp; Rates'!$B$4))</f>
        <v/>
      </c>
      <c r="K567" s="6">
        <f>IFERROR(IF(I567=0,"",IF(E567="Car/Van",  (MIN(MAX(='Settings &amp; Rates'!$B$13-SUMIFS($I$8:I566,$E$8:E566,"Car/Van",$A$8:A566,"&gt;="&amp;='Settings &amp; Rates'!$B$3,$A$8:A566,"&lt;="&amp;='Settings &amp; Rates'!$B$4)),I567)*='Settings &amp; Rates'!$B$8  +MAX(I567-MAX(0,='Settings &amp; Rates'!$B$13-SUMIFS($I$8:I566,$E$8:E566,"Car/Van",$A$8:A566,"&gt;="&amp;='Settings &amp; Rates'!$B$3,$A$8:A566,"&lt;="&amp;='Settings &amp; Rates'!$B$4)),0)*='Settings &amp; Rates'!$B$9)/I567,IF(E567="Motorcycle",='Settings &amp; Rates'!$B$10,IF(E567="Bicycle",='Settings &amp; Rates'!$B$11,"")))),"")</f>
        <v/>
      </c>
      <c r="L567" s="6">
        <f>IF(E567="Car/Van",='Settings &amp; Rates'!$B$12*F567,0)</f>
        <v/>
      </c>
      <c r="M567" s="7">
        <f>IFERROR(IF(I567=0,"",IF(E567="Car/Van",  MIN(MAX(='Settings &amp; Rates'!$B$13-SUMIFS($I$8:I566,$E$8:E566,"Car/Van",$A$8:A566,"&gt;="&amp;='Settings &amp; Rates'!$B$3,$A$8:A566,"&lt;="&amp;='Settings &amp; Rates'!$B$4)),I567)*='Settings &amp; Rates'!$B$8 +MAX(I567-MAX(0,='Settings &amp; Rates'!$B$13-SUMIFS($I$8:I566,$E$8:E566,"Car/Van",$A$8:A566,"&gt;="&amp;='Settings &amp; Rates'!$B$3,$A$8:A566,"&lt;="&amp;='Settings &amp; Rates'!$B$4)),0)*='Settings &amp; Rates'!$B$9 +I567*F567*='Settings &amp; Rates'!$B$12,IF(E567="Motorcycle",I567*='Settings &amp; Rates'!$B$10,IF(E567="Bicycle",I567*='Settings &amp; Rates'!$B$11,0)))),"")</f>
        <v/>
      </c>
      <c r="N567" s="6" t="n"/>
    </row>
    <row r="568">
      <c r="A568" s="5" t="n"/>
      <c r="B568" s="6" t="n"/>
      <c r="C568" s="6" t="n"/>
      <c r="D568" s="6" t="n"/>
      <c r="E568" s="6" t="n"/>
      <c r="F568" s="6" t="n"/>
      <c r="G568" s="6" t="n"/>
      <c r="H568" s="6" t="n"/>
      <c r="I568" s="6" t="n"/>
      <c r="J568" s="6">
        <f>IF(E568&lt;&gt;"Car/Van","",SUMIFS($I$8:I568,$E$8:E568,"Car/Van",$A$8:A568,"&gt;="&amp;='Settings &amp; Rates'!$B$3,$A$8:A568,"&lt;="&amp;='Settings &amp; Rates'!$B$4))</f>
        <v/>
      </c>
      <c r="K568" s="6">
        <f>IFERROR(IF(I568=0,"",IF(E568="Car/Van",  (MIN(MAX(='Settings &amp; Rates'!$B$13-SUMIFS($I$8:I567,$E$8:E567,"Car/Van",$A$8:A567,"&gt;="&amp;='Settings &amp; Rates'!$B$3,$A$8:A567,"&lt;="&amp;='Settings &amp; Rates'!$B$4)),I568)*='Settings &amp; Rates'!$B$8  +MAX(I568-MAX(0,='Settings &amp; Rates'!$B$13-SUMIFS($I$8:I567,$E$8:E567,"Car/Van",$A$8:A567,"&gt;="&amp;='Settings &amp; Rates'!$B$3,$A$8:A567,"&lt;="&amp;='Settings &amp; Rates'!$B$4)),0)*='Settings &amp; Rates'!$B$9)/I568,IF(E568="Motorcycle",='Settings &amp; Rates'!$B$10,IF(E568="Bicycle",='Settings &amp; Rates'!$B$11,"")))),"")</f>
        <v/>
      </c>
      <c r="L568" s="6">
        <f>IF(E568="Car/Van",='Settings &amp; Rates'!$B$12*F568,0)</f>
        <v/>
      </c>
      <c r="M568" s="7">
        <f>IFERROR(IF(I568=0,"",IF(E568="Car/Van",  MIN(MAX(='Settings &amp; Rates'!$B$13-SUMIFS($I$8:I567,$E$8:E567,"Car/Van",$A$8:A567,"&gt;="&amp;='Settings &amp; Rates'!$B$3,$A$8:A567,"&lt;="&amp;='Settings &amp; Rates'!$B$4)),I568)*='Settings &amp; Rates'!$B$8 +MAX(I568-MAX(0,='Settings &amp; Rates'!$B$13-SUMIFS($I$8:I567,$E$8:E567,"Car/Van",$A$8:A567,"&gt;="&amp;='Settings &amp; Rates'!$B$3,$A$8:A567,"&lt;="&amp;='Settings &amp; Rates'!$B$4)),0)*='Settings &amp; Rates'!$B$9 +I568*F568*='Settings &amp; Rates'!$B$12,IF(E568="Motorcycle",I568*='Settings &amp; Rates'!$B$10,IF(E568="Bicycle",I568*='Settings &amp; Rates'!$B$11,0)))),"")</f>
        <v/>
      </c>
      <c r="N568" s="6" t="n"/>
    </row>
    <row r="569">
      <c r="A569" s="5" t="n"/>
      <c r="B569" s="6" t="n"/>
      <c r="C569" s="6" t="n"/>
      <c r="D569" s="6" t="n"/>
      <c r="E569" s="6" t="n"/>
      <c r="F569" s="6" t="n"/>
      <c r="G569" s="6" t="n"/>
      <c r="H569" s="6" t="n"/>
      <c r="I569" s="6" t="n"/>
      <c r="J569" s="6">
        <f>IF(E569&lt;&gt;"Car/Van","",SUMIFS($I$8:I569,$E$8:E569,"Car/Van",$A$8:A569,"&gt;="&amp;='Settings &amp; Rates'!$B$3,$A$8:A569,"&lt;="&amp;='Settings &amp; Rates'!$B$4))</f>
        <v/>
      </c>
      <c r="K569" s="6">
        <f>IFERROR(IF(I569=0,"",IF(E569="Car/Van",  (MIN(MAX(='Settings &amp; Rates'!$B$13-SUMIFS($I$8:I568,$E$8:E568,"Car/Van",$A$8:A568,"&gt;="&amp;='Settings &amp; Rates'!$B$3,$A$8:A568,"&lt;="&amp;='Settings &amp; Rates'!$B$4)),I569)*='Settings &amp; Rates'!$B$8  +MAX(I569-MAX(0,='Settings &amp; Rates'!$B$13-SUMIFS($I$8:I568,$E$8:E568,"Car/Van",$A$8:A568,"&gt;="&amp;='Settings &amp; Rates'!$B$3,$A$8:A568,"&lt;="&amp;='Settings &amp; Rates'!$B$4)),0)*='Settings &amp; Rates'!$B$9)/I569,IF(E569="Motorcycle",='Settings &amp; Rates'!$B$10,IF(E569="Bicycle",='Settings &amp; Rates'!$B$11,"")))),"")</f>
        <v/>
      </c>
      <c r="L569" s="6">
        <f>IF(E569="Car/Van",='Settings &amp; Rates'!$B$12*F569,0)</f>
        <v/>
      </c>
      <c r="M569" s="7">
        <f>IFERROR(IF(I569=0,"",IF(E569="Car/Van",  MIN(MAX(='Settings &amp; Rates'!$B$13-SUMIFS($I$8:I568,$E$8:E568,"Car/Van",$A$8:A568,"&gt;="&amp;='Settings &amp; Rates'!$B$3,$A$8:A568,"&lt;="&amp;='Settings &amp; Rates'!$B$4)),I569)*='Settings &amp; Rates'!$B$8 +MAX(I569-MAX(0,='Settings &amp; Rates'!$B$13-SUMIFS($I$8:I568,$E$8:E568,"Car/Van",$A$8:A568,"&gt;="&amp;='Settings &amp; Rates'!$B$3,$A$8:A568,"&lt;="&amp;='Settings &amp; Rates'!$B$4)),0)*='Settings &amp; Rates'!$B$9 +I569*F569*='Settings &amp; Rates'!$B$12,IF(E569="Motorcycle",I569*='Settings &amp; Rates'!$B$10,IF(E569="Bicycle",I569*='Settings &amp; Rates'!$B$11,0)))),"")</f>
        <v/>
      </c>
      <c r="N569" s="6" t="n"/>
    </row>
    <row r="570">
      <c r="A570" s="5" t="n"/>
      <c r="B570" s="6" t="n"/>
      <c r="C570" s="6" t="n"/>
      <c r="D570" s="6" t="n"/>
      <c r="E570" s="6" t="n"/>
      <c r="F570" s="6" t="n"/>
      <c r="G570" s="6" t="n"/>
      <c r="H570" s="6" t="n"/>
      <c r="I570" s="6" t="n"/>
      <c r="J570" s="6">
        <f>IF(E570&lt;&gt;"Car/Van","",SUMIFS($I$8:I570,$E$8:E570,"Car/Van",$A$8:A570,"&gt;="&amp;='Settings &amp; Rates'!$B$3,$A$8:A570,"&lt;="&amp;='Settings &amp; Rates'!$B$4))</f>
        <v/>
      </c>
      <c r="K570" s="6">
        <f>IFERROR(IF(I570=0,"",IF(E570="Car/Van",  (MIN(MAX(='Settings &amp; Rates'!$B$13-SUMIFS($I$8:I569,$E$8:E569,"Car/Van",$A$8:A569,"&gt;="&amp;='Settings &amp; Rates'!$B$3,$A$8:A569,"&lt;="&amp;='Settings &amp; Rates'!$B$4)),I570)*='Settings &amp; Rates'!$B$8  +MAX(I570-MAX(0,='Settings &amp; Rates'!$B$13-SUMIFS($I$8:I569,$E$8:E569,"Car/Van",$A$8:A569,"&gt;="&amp;='Settings &amp; Rates'!$B$3,$A$8:A569,"&lt;="&amp;='Settings &amp; Rates'!$B$4)),0)*='Settings &amp; Rates'!$B$9)/I570,IF(E570="Motorcycle",='Settings &amp; Rates'!$B$10,IF(E570="Bicycle",='Settings &amp; Rates'!$B$11,"")))),"")</f>
        <v/>
      </c>
      <c r="L570" s="6">
        <f>IF(E570="Car/Van",='Settings &amp; Rates'!$B$12*F570,0)</f>
        <v/>
      </c>
      <c r="M570" s="7">
        <f>IFERROR(IF(I570=0,"",IF(E570="Car/Van",  MIN(MAX(='Settings &amp; Rates'!$B$13-SUMIFS($I$8:I569,$E$8:E569,"Car/Van",$A$8:A569,"&gt;="&amp;='Settings &amp; Rates'!$B$3,$A$8:A569,"&lt;="&amp;='Settings &amp; Rates'!$B$4)),I570)*='Settings &amp; Rates'!$B$8 +MAX(I570-MAX(0,='Settings &amp; Rates'!$B$13-SUMIFS($I$8:I569,$E$8:E569,"Car/Van",$A$8:A569,"&gt;="&amp;='Settings &amp; Rates'!$B$3,$A$8:A569,"&lt;="&amp;='Settings &amp; Rates'!$B$4)),0)*='Settings &amp; Rates'!$B$9 +I570*F570*='Settings &amp; Rates'!$B$12,IF(E570="Motorcycle",I570*='Settings &amp; Rates'!$B$10,IF(E570="Bicycle",I570*='Settings &amp; Rates'!$B$11,0)))),"")</f>
        <v/>
      </c>
      <c r="N570" s="6" t="n"/>
    </row>
    <row r="571">
      <c r="A571" s="5" t="n"/>
      <c r="B571" s="6" t="n"/>
      <c r="C571" s="6" t="n"/>
      <c r="D571" s="6" t="n"/>
      <c r="E571" s="6" t="n"/>
      <c r="F571" s="6" t="n"/>
      <c r="G571" s="6" t="n"/>
      <c r="H571" s="6" t="n"/>
      <c r="I571" s="6" t="n"/>
      <c r="J571" s="6">
        <f>IF(E571&lt;&gt;"Car/Van","",SUMIFS($I$8:I571,$E$8:E571,"Car/Van",$A$8:A571,"&gt;="&amp;='Settings &amp; Rates'!$B$3,$A$8:A571,"&lt;="&amp;='Settings &amp; Rates'!$B$4))</f>
        <v/>
      </c>
      <c r="K571" s="6">
        <f>IFERROR(IF(I571=0,"",IF(E571="Car/Van",  (MIN(MAX(='Settings &amp; Rates'!$B$13-SUMIFS($I$8:I570,$E$8:E570,"Car/Van",$A$8:A570,"&gt;="&amp;='Settings &amp; Rates'!$B$3,$A$8:A570,"&lt;="&amp;='Settings &amp; Rates'!$B$4)),I571)*='Settings &amp; Rates'!$B$8  +MAX(I571-MAX(0,='Settings &amp; Rates'!$B$13-SUMIFS($I$8:I570,$E$8:E570,"Car/Van",$A$8:A570,"&gt;="&amp;='Settings &amp; Rates'!$B$3,$A$8:A570,"&lt;="&amp;='Settings &amp; Rates'!$B$4)),0)*='Settings &amp; Rates'!$B$9)/I571,IF(E571="Motorcycle",='Settings &amp; Rates'!$B$10,IF(E571="Bicycle",='Settings &amp; Rates'!$B$11,"")))),"")</f>
        <v/>
      </c>
      <c r="L571" s="6">
        <f>IF(E571="Car/Van",='Settings &amp; Rates'!$B$12*F571,0)</f>
        <v/>
      </c>
      <c r="M571" s="7">
        <f>IFERROR(IF(I571=0,"",IF(E571="Car/Van",  MIN(MAX(='Settings &amp; Rates'!$B$13-SUMIFS($I$8:I570,$E$8:E570,"Car/Van",$A$8:A570,"&gt;="&amp;='Settings &amp; Rates'!$B$3,$A$8:A570,"&lt;="&amp;='Settings &amp; Rates'!$B$4)),I571)*='Settings &amp; Rates'!$B$8 +MAX(I571-MAX(0,='Settings &amp; Rates'!$B$13-SUMIFS($I$8:I570,$E$8:E570,"Car/Van",$A$8:A570,"&gt;="&amp;='Settings &amp; Rates'!$B$3,$A$8:A570,"&lt;="&amp;='Settings &amp; Rates'!$B$4)),0)*='Settings &amp; Rates'!$B$9 +I571*F571*='Settings &amp; Rates'!$B$12,IF(E571="Motorcycle",I571*='Settings &amp; Rates'!$B$10,IF(E571="Bicycle",I571*='Settings &amp; Rates'!$B$11,0)))),"")</f>
        <v/>
      </c>
      <c r="N571" s="6" t="n"/>
    </row>
    <row r="572">
      <c r="A572" s="5" t="n"/>
      <c r="B572" s="6" t="n"/>
      <c r="C572" s="6" t="n"/>
      <c r="D572" s="6" t="n"/>
      <c r="E572" s="6" t="n"/>
      <c r="F572" s="6" t="n"/>
      <c r="G572" s="6" t="n"/>
      <c r="H572" s="6" t="n"/>
      <c r="I572" s="6" t="n"/>
      <c r="J572" s="6">
        <f>IF(E572&lt;&gt;"Car/Van","",SUMIFS($I$8:I572,$E$8:E572,"Car/Van",$A$8:A572,"&gt;="&amp;='Settings &amp; Rates'!$B$3,$A$8:A572,"&lt;="&amp;='Settings &amp; Rates'!$B$4))</f>
        <v/>
      </c>
      <c r="K572" s="6">
        <f>IFERROR(IF(I572=0,"",IF(E572="Car/Van",  (MIN(MAX(='Settings &amp; Rates'!$B$13-SUMIFS($I$8:I571,$E$8:E571,"Car/Van",$A$8:A571,"&gt;="&amp;='Settings &amp; Rates'!$B$3,$A$8:A571,"&lt;="&amp;='Settings &amp; Rates'!$B$4)),I572)*='Settings &amp; Rates'!$B$8  +MAX(I572-MAX(0,='Settings &amp; Rates'!$B$13-SUMIFS($I$8:I571,$E$8:E571,"Car/Van",$A$8:A571,"&gt;="&amp;='Settings &amp; Rates'!$B$3,$A$8:A571,"&lt;="&amp;='Settings &amp; Rates'!$B$4)),0)*='Settings &amp; Rates'!$B$9)/I572,IF(E572="Motorcycle",='Settings &amp; Rates'!$B$10,IF(E572="Bicycle",='Settings &amp; Rates'!$B$11,"")))),"")</f>
        <v/>
      </c>
      <c r="L572" s="6">
        <f>IF(E572="Car/Van",='Settings &amp; Rates'!$B$12*F572,0)</f>
        <v/>
      </c>
      <c r="M572" s="7">
        <f>IFERROR(IF(I572=0,"",IF(E572="Car/Van",  MIN(MAX(='Settings &amp; Rates'!$B$13-SUMIFS($I$8:I571,$E$8:E571,"Car/Van",$A$8:A571,"&gt;="&amp;='Settings &amp; Rates'!$B$3,$A$8:A571,"&lt;="&amp;='Settings &amp; Rates'!$B$4)),I572)*='Settings &amp; Rates'!$B$8 +MAX(I572-MAX(0,='Settings &amp; Rates'!$B$13-SUMIFS($I$8:I571,$E$8:E571,"Car/Van",$A$8:A571,"&gt;="&amp;='Settings &amp; Rates'!$B$3,$A$8:A571,"&lt;="&amp;='Settings &amp; Rates'!$B$4)),0)*='Settings &amp; Rates'!$B$9 +I572*F572*='Settings &amp; Rates'!$B$12,IF(E572="Motorcycle",I572*='Settings &amp; Rates'!$B$10,IF(E572="Bicycle",I572*='Settings &amp; Rates'!$B$11,0)))),"")</f>
        <v/>
      </c>
      <c r="N572" s="6" t="n"/>
    </row>
    <row r="573">
      <c r="A573" s="5" t="n"/>
      <c r="B573" s="6" t="n"/>
      <c r="C573" s="6" t="n"/>
      <c r="D573" s="6" t="n"/>
      <c r="E573" s="6" t="n"/>
      <c r="F573" s="6" t="n"/>
      <c r="G573" s="6" t="n"/>
      <c r="H573" s="6" t="n"/>
      <c r="I573" s="6" t="n"/>
      <c r="J573" s="6">
        <f>IF(E573&lt;&gt;"Car/Van","",SUMIFS($I$8:I573,$E$8:E573,"Car/Van",$A$8:A573,"&gt;="&amp;='Settings &amp; Rates'!$B$3,$A$8:A573,"&lt;="&amp;='Settings &amp; Rates'!$B$4))</f>
        <v/>
      </c>
      <c r="K573" s="6">
        <f>IFERROR(IF(I573=0,"",IF(E573="Car/Van",  (MIN(MAX(='Settings &amp; Rates'!$B$13-SUMIFS($I$8:I572,$E$8:E572,"Car/Van",$A$8:A572,"&gt;="&amp;='Settings &amp; Rates'!$B$3,$A$8:A572,"&lt;="&amp;='Settings &amp; Rates'!$B$4)),I573)*='Settings &amp; Rates'!$B$8  +MAX(I573-MAX(0,='Settings &amp; Rates'!$B$13-SUMIFS($I$8:I572,$E$8:E572,"Car/Van",$A$8:A572,"&gt;="&amp;='Settings &amp; Rates'!$B$3,$A$8:A572,"&lt;="&amp;='Settings &amp; Rates'!$B$4)),0)*='Settings &amp; Rates'!$B$9)/I573,IF(E573="Motorcycle",='Settings &amp; Rates'!$B$10,IF(E573="Bicycle",='Settings &amp; Rates'!$B$11,"")))),"")</f>
        <v/>
      </c>
      <c r="L573" s="6">
        <f>IF(E573="Car/Van",='Settings &amp; Rates'!$B$12*F573,0)</f>
        <v/>
      </c>
      <c r="M573" s="7">
        <f>IFERROR(IF(I573=0,"",IF(E573="Car/Van",  MIN(MAX(='Settings &amp; Rates'!$B$13-SUMIFS($I$8:I572,$E$8:E572,"Car/Van",$A$8:A572,"&gt;="&amp;='Settings &amp; Rates'!$B$3,$A$8:A572,"&lt;="&amp;='Settings &amp; Rates'!$B$4)),I573)*='Settings &amp; Rates'!$B$8 +MAX(I573-MAX(0,='Settings &amp; Rates'!$B$13-SUMIFS($I$8:I572,$E$8:E572,"Car/Van",$A$8:A572,"&gt;="&amp;='Settings &amp; Rates'!$B$3,$A$8:A572,"&lt;="&amp;='Settings &amp; Rates'!$B$4)),0)*='Settings &amp; Rates'!$B$9 +I573*F573*='Settings &amp; Rates'!$B$12,IF(E573="Motorcycle",I573*='Settings &amp; Rates'!$B$10,IF(E573="Bicycle",I573*='Settings &amp; Rates'!$B$11,0)))),"")</f>
        <v/>
      </c>
      <c r="N573" s="6" t="n"/>
    </row>
    <row r="574">
      <c r="A574" s="5" t="n"/>
      <c r="B574" s="6" t="n"/>
      <c r="C574" s="6" t="n"/>
      <c r="D574" s="6" t="n"/>
      <c r="E574" s="6" t="n"/>
      <c r="F574" s="6" t="n"/>
      <c r="G574" s="6" t="n"/>
      <c r="H574" s="6" t="n"/>
      <c r="I574" s="6" t="n"/>
      <c r="J574" s="6">
        <f>IF(E574&lt;&gt;"Car/Van","",SUMIFS($I$8:I574,$E$8:E574,"Car/Van",$A$8:A574,"&gt;="&amp;='Settings &amp; Rates'!$B$3,$A$8:A574,"&lt;="&amp;='Settings &amp; Rates'!$B$4))</f>
        <v/>
      </c>
      <c r="K574" s="6">
        <f>IFERROR(IF(I574=0,"",IF(E574="Car/Van",  (MIN(MAX(='Settings &amp; Rates'!$B$13-SUMIFS($I$8:I573,$E$8:E573,"Car/Van",$A$8:A573,"&gt;="&amp;='Settings &amp; Rates'!$B$3,$A$8:A573,"&lt;="&amp;='Settings &amp; Rates'!$B$4)),I574)*='Settings &amp; Rates'!$B$8  +MAX(I574-MAX(0,='Settings &amp; Rates'!$B$13-SUMIFS($I$8:I573,$E$8:E573,"Car/Van",$A$8:A573,"&gt;="&amp;='Settings &amp; Rates'!$B$3,$A$8:A573,"&lt;="&amp;='Settings &amp; Rates'!$B$4)),0)*='Settings &amp; Rates'!$B$9)/I574,IF(E574="Motorcycle",='Settings &amp; Rates'!$B$10,IF(E574="Bicycle",='Settings &amp; Rates'!$B$11,"")))),"")</f>
        <v/>
      </c>
      <c r="L574" s="6">
        <f>IF(E574="Car/Van",='Settings &amp; Rates'!$B$12*F574,0)</f>
        <v/>
      </c>
      <c r="M574" s="7">
        <f>IFERROR(IF(I574=0,"",IF(E574="Car/Van",  MIN(MAX(='Settings &amp; Rates'!$B$13-SUMIFS($I$8:I573,$E$8:E573,"Car/Van",$A$8:A573,"&gt;="&amp;='Settings &amp; Rates'!$B$3,$A$8:A573,"&lt;="&amp;='Settings &amp; Rates'!$B$4)),I574)*='Settings &amp; Rates'!$B$8 +MAX(I574-MAX(0,='Settings &amp; Rates'!$B$13-SUMIFS($I$8:I573,$E$8:E573,"Car/Van",$A$8:A573,"&gt;="&amp;='Settings &amp; Rates'!$B$3,$A$8:A573,"&lt;="&amp;='Settings &amp; Rates'!$B$4)),0)*='Settings &amp; Rates'!$B$9 +I574*F574*='Settings &amp; Rates'!$B$12,IF(E574="Motorcycle",I574*='Settings &amp; Rates'!$B$10,IF(E574="Bicycle",I574*='Settings &amp; Rates'!$B$11,0)))),"")</f>
        <v/>
      </c>
      <c r="N574" s="6" t="n"/>
    </row>
    <row r="575">
      <c r="A575" s="5" t="n"/>
      <c r="B575" s="6" t="n"/>
      <c r="C575" s="6" t="n"/>
      <c r="D575" s="6" t="n"/>
      <c r="E575" s="6" t="n"/>
      <c r="F575" s="6" t="n"/>
      <c r="G575" s="6" t="n"/>
      <c r="H575" s="6" t="n"/>
      <c r="I575" s="6" t="n"/>
      <c r="J575" s="6">
        <f>IF(E575&lt;&gt;"Car/Van","",SUMIFS($I$8:I575,$E$8:E575,"Car/Van",$A$8:A575,"&gt;="&amp;='Settings &amp; Rates'!$B$3,$A$8:A575,"&lt;="&amp;='Settings &amp; Rates'!$B$4))</f>
        <v/>
      </c>
      <c r="K575" s="6">
        <f>IFERROR(IF(I575=0,"",IF(E575="Car/Van",  (MIN(MAX(='Settings &amp; Rates'!$B$13-SUMIFS($I$8:I574,$E$8:E574,"Car/Van",$A$8:A574,"&gt;="&amp;='Settings &amp; Rates'!$B$3,$A$8:A574,"&lt;="&amp;='Settings &amp; Rates'!$B$4)),I575)*='Settings &amp; Rates'!$B$8  +MAX(I575-MAX(0,='Settings &amp; Rates'!$B$13-SUMIFS($I$8:I574,$E$8:E574,"Car/Van",$A$8:A574,"&gt;="&amp;='Settings &amp; Rates'!$B$3,$A$8:A574,"&lt;="&amp;='Settings &amp; Rates'!$B$4)),0)*='Settings &amp; Rates'!$B$9)/I575,IF(E575="Motorcycle",='Settings &amp; Rates'!$B$10,IF(E575="Bicycle",='Settings &amp; Rates'!$B$11,"")))),"")</f>
        <v/>
      </c>
      <c r="L575" s="6">
        <f>IF(E575="Car/Van",='Settings &amp; Rates'!$B$12*F575,0)</f>
        <v/>
      </c>
      <c r="M575" s="7">
        <f>IFERROR(IF(I575=0,"",IF(E575="Car/Van",  MIN(MAX(='Settings &amp; Rates'!$B$13-SUMIFS($I$8:I574,$E$8:E574,"Car/Van",$A$8:A574,"&gt;="&amp;='Settings &amp; Rates'!$B$3,$A$8:A574,"&lt;="&amp;='Settings &amp; Rates'!$B$4)),I575)*='Settings &amp; Rates'!$B$8 +MAX(I575-MAX(0,='Settings &amp; Rates'!$B$13-SUMIFS($I$8:I574,$E$8:E574,"Car/Van",$A$8:A574,"&gt;="&amp;='Settings &amp; Rates'!$B$3,$A$8:A574,"&lt;="&amp;='Settings &amp; Rates'!$B$4)),0)*='Settings &amp; Rates'!$B$9 +I575*F575*='Settings &amp; Rates'!$B$12,IF(E575="Motorcycle",I575*='Settings &amp; Rates'!$B$10,IF(E575="Bicycle",I575*='Settings &amp; Rates'!$B$11,0)))),"")</f>
        <v/>
      </c>
      <c r="N575" s="6" t="n"/>
    </row>
    <row r="576">
      <c r="A576" s="5" t="n"/>
      <c r="B576" s="6" t="n"/>
      <c r="C576" s="6" t="n"/>
      <c r="D576" s="6" t="n"/>
      <c r="E576" s="6" t="n"/>
      <c r="F576" s="6" t="n"/>
      <c r="G576" s="6" t="n"/>
      <c r="H576" s="6" t="n"/>
      <c r="I576" s="6" t="n"/>
      <c r="J576" s="6">
        <f>IF(E576&lt;&gt;"Car/Van","",SUMIFS($I$8:I576,$E$8:E576,"Car/Van",$A$8:A576,"&gt;="&amp;='Settings &amp; Rates'!$B$3,$A$8:A576,"&lt;="&amp;='Settings &amp; Rates'!$B$4))</f>
        <v/>
      </c>
      <c r="K576" s="6">
        <f>IFERROR(IF(I576=0,"",IF(E576="Car/Van",  (MIN(MAX(='Settings &amp; Rates'!$B$13-SUMIFS($I$8:I575,$E$8:E575,"Car/Van",$A$8:A575,"&gt;="&amp;='Settings &amp; Rates'!$B$3,$A$8:A575,"&lt;="&amp;='Settings &amp; Rates'!$B$4)),I576)*='Settings &amp; Rates'!$B$8  +MAX(I576-MAX(0,='Settings &amp; Rates'!$B$13-SUMIFS($I$8:I575,$E$8:E575,"Car/Van",$A$8:A575,"&gt;="&amp;='Settings &amp; Rates'!$B$3,$A$8:A575,"&lt;="&amp;='Settings &amp; Rates'!$B$4)),0)*='Settings &amp; Rates'!$B$9)/I576,IF(E576="Motorcycle",='Settings &amp; Rates'!$B$10,IF(E576="Bicycle",='Settings &amp; Rates'!$B$11,"")))),"")</f>
        <v/>
      </c>
      <c r="L576" s="6">
        <f>IF(E576="Car/Van",='Settings &amp; Rates'!$B$12*F576,0)</f>
        <v/>
      </c>
      <c r="M576" s="7">
        <f>IFERROR(IF(I576=0,"",IF(E576="Car/Van",  MIN(MAX(='Settings &amp; Rates'!$B$13-SUMIFS($I$8:I575,$E$8:E575,"Car/Van",$A$8:A575,"&gt;="&amp;='Settings &amp; Rates'!$B$3,$A$8:A575,"&lt;="&amp;='Settings &amp; Rates'!$B$4)),I576)*='Settings &amp; Rates'!$B$8 +MAX(I576-MAX(0,='Settings &amp; Rates'!$B$13-SUMIFS($I$8:I575,$E$8:E575,"Car/Van",$A$8:A575,"&gt;="&amp;='Settings &amp; Rates'!$B$3,$A$8:A575,"&lt;="&amp;='Settings &amp; Rates'!$B$4)),0)*='Settings &amp; Rates'!$B$9 +I576*F576*='Settings &amp; Rates'!$B$12,IF(E576="Motorcycle",I576*='Settings &amp; Rates'!$B$10,IF(E576="Bicycle",I576*='Settings &amp; Rates'!$B$11,0)))),"")</f>
        <v/>
      </c>
      <c r="N576" s="6" t="n"/>
    </row>
    <row r="577">
      <c r="A577" s="5" t="n"/>
      <c r="B577" s="6" t="n"/>
      <c r="C577" s="6" t="n"/>
      <c r="D577" s="6" t="n"/>
      <c r="E577" s="6" t="n"/>
      <c r="F577" s="6" t="n"/>
      <c r="G577" s="6" t="n"/>
      <c r="H577" s="6" t="n"/>
      <c r="I577" s="6" t="n"/>
      <c r="J577" s="6">
        <f>IF(E577&lt;&gt;"Car/Van","",SUMIFS($I$8:I577,$E$8:E577,"Car/Van",$A$8:A577,"&gt;="&amp;='Settings &amp; Rates'!$B$3,$A$8:A577,"&lt;="&amp;='Settings &amp; Rates'!$B$4))</f>
        <v/>
      </c>
      <c r="K577" s="6">
        <f>IFERROR(IF(I577=0,"",IF(E577="Car/Van",  (MIN(MAX(='Settings &amp; Rates'!$B$13-SUMIFS($I$8:I576,$E$8:E576,"Car/Van",$A$8:A576,"&gt;="&amp;='Settings &amp; Rates'!$B$3,$A$8:A576,"&lt;="&amp;='Settings &amp; Rates'!$B$4)),I577)*='Settings &amp; Rates'!$B$8  +MAX(I577-MAX(0,='Settings &amp; Rates'!$B$13-SUMIFS($I$8:I576,$E$8:E576,"Car/Van",$A$8:A576,"&gt;="&amp;='Settings &amp; Rates'!$B$3,$A$8:A576,"&lt;="&amp;='Settings &amp; Rates'!$B$4)),0)*='Settings &amp; Rates'!$B$9)/I577,IF(E577="Motorcycle",='Settings &amp; Rates'!$B$10,IF(E577="Bicycle",='Settings &amp; Rates'!$B$11,"")))),"")</f>
        <v/>
      </c>
      <c r="L577" s="6">
        <f>IF(E577="Car/Van",='Settings &amp; Rates'!$B$12*F577,0)</f>
        <v/>
      </c>
      <c r="M577" s="7">
        <f>IFERROR(IF(I577=0,"",IF(E577="Car/Van",  MIN(MAX(='Settings &amp; Rates'!$B$13-SUMIFS($I$8:I576,$E$8:E576,"Car/Van",$A$8:A576,"&gt;="&amp;='Settings &amp; Rates'!$B$3,$A$8:A576,"&lt;="&amp;='Settings &amp; Rates'!$B$4)),I577)*='Settings &amp; Rates'!$B$8 +MAX(I577-MAX(0,='Settings &amp; Rates'!$B$13-SUMIFS($I$8:I576,$E$8:E576,"Car/Van",$A$8:A576,"&gt;="&amp;='Settings &amp; Rates'!$B$3,$A$8:A576,"&lt;="&amp;='Settings &amp; Rates'!$B$4)),0)*='Settings &amp; Rates'!$B$9 +I577*F577*='Settings &amp; Rates'!$B$12,IF(E577="Motorcycle",I577*='Settings &amp; Rates'!$B$10,IF(E577="Bicycle",I577*='Settings &amp; Rates'!$B$11,0)))),"")</f>
        <v/>
      </c>
      <c r="N577" s="6" t="n"/>
    </row>
    <row r="578">
      <c r="A578" s="5" t="n"/>
      <c r="B578" s="6" t="n"/>
      <c r="C578" s="6" t="n"/>
      <c r="D578" s="6" t="n"/>
      <c r="E578" s="6" t="n"/>
      <c r="F578" s="6" t="n"/>
      <c r="G578" s="6" t="n"/>
      <c r="H578" s="6" t="n"/>
      <c r="I578" s="6" t="n"/>
      <c r="J578" s="6">
        <f>IF(E578&lt;&gt;"Car/Van","",SUMIFS($I$8:I578,$E$8:E578,"Car/Van",$A$8:A578,"&gt;="&amp;='Settings &amp; Rates'!$B$3,$A$8:A578,"&lt;="&amp;='Settings &amp; Rates'!$B$4))</f>
        <v/>
      </c>
      <c r="K578" s="6">
        <f>IFERROR(IF(I578=0,"",IF(E578="Car/Van",  (MIN(MAX(='Settings &amp; Rates'!$B$13-SUMIFS($I$8:I577,$E$8:E577,"Car/Van",$A$8:A577,"&gt;="&amp;='Settings &amp; Rates'!$B$3,$A$8:A577,"&lt;="&amp;='Settings &amp; Rates'!$B$4)),I578)*='Settings &amp; Rates'!$B$8  +MAX(I578-MAX(0,='Settings &amp; Rates'!$B$13-SUMIFS($I$8:I577,$E$8:E577,"Car/Van",$A$8:A577,"&gt;="&amp;='Settings &amp; Rates'!$B$3,$A$8:A577,"&lt;="&amp;='Settings &amp; Rates'!$B$4)),0)*='Settings &amp; Rates'!$B$9)/I578,IF(E578="Motorcycle",='Settings &amp; Rates'!$B$10,IF(E578="Bicycle",='Settings &amp; Rates'!$B$11,"")))),"")</f>
        <v/>
      </c>
      <c r="L578" s="6">
        <f>IF(E578="Car/Van",='Settings &amp; Rates'!$B$12*F578,0)</f>
        <v/>
      </c>
      <c r="M578" s="7">
        <f>IFERROR(IF(I578=0,"",IF(E578="Car/Van",  MIN(MAX(='Settings &amp; Rates'!$B$13-SUMIFS($I$8:I577,$E$8:E577,"Car/Van",$A$8:A577,"&gt;="&amp;='Settings &amp; Rates'!$B$3,$A$8:A577,"&lt;="&amp;='Settings &amp; Rates'!$B$4)),I578)*='Settings &amp; Rates'!$B$8 +MAX(I578-MAX(0,='Settings &amp; Rates'!$B$13-SUMIFS($I$8:I577,$E$8:E577,"Car/Van",$A$8:A577,"&gt;="&amp;='Settings &amp; Rates'!$B$3,$A$8:A577,"&lt;="&amp;='Settings &amp; Rates'!$B$4)),0)*='Settings &amp; Rates'!$B$9 +I578*F578*='Settings &amp; Rates'!$B$12,IF(E578="Motorcycle",I578*='Settings &amp; Rates'!$B$10,IF(E578="Bicycle",I578*='Settings &amp; Rates'!$B$11,0)))),"")</f>
        <v/>
      </c>
      <c r="N578" s="6" t="n"/>
    </row>
    <row r="579">
      <c r="A579" s="5" t="n"/>
      <c r="B579" s="6" t="n"/>
      <c r="C579" s="6" t="n"/>
      <c r="D579" s="6" t="n"/>
      <c r="E579" s="6" t="n"/>
      <c r="F579" s="6" t="n"/>
      <c r="G579" s="6" t="n"/>
      <c r="H579" s="6" t="n"/>
      <c r="I579" s="6" t="n"/>
      <c r="J579" s="6">
        <f>IF(E579&lt;&gt;"Car/Van","",SUMIFS($I$8:I579,$E$8:E579,"Car/Van",$A$8:A579,"&gt;="&amp;='Settings &amp; Rates'!$B$3,$A$8:A579,"&lt;="&amp;='Settings &amp; Rates'!$B$4))</f>
        <v/>
      </c>
      <c r="K579" s="6">
        <f>IFERROR(IF(I579=0,"",IF(E579="Car/Van",  (MIN(MAX(='Settings &amp; Rates'!$B$13-SUMIFS($I$8:I578,$E$8:E578,"Car/Van",$A$8:A578,"&gt;="&amp;='Settings &amp; Rates'!$B$3,$A$8:A578,"&lt;="&amp;='Settings &amp; Rates'!$B$4)),I579)*='Settings &amp; Rates'!$B$8  +MAX(I579-MAX(0,='Settings &amp; Rates'!$B$13-SUMIFS($I$8:I578,$E$8:E578,"Car/Van",$A$8:A578,"&gt;="&amp;='Settings &amp; Rates'!$B$3,$A$8:A578,"&lt;="&amp;='Settings &amp; Rates'!$B$4)),0)*='Settings &amp; Rates'!$B$9)/I579,IF(E579="Motorcycle",='Settings &amp; Rates'!$B$10,IF(E579="Bicycle",='Settings &amp; Rates'!$B$11,"")))),"")</f>
        <v/>
      </c>
      <c r="L579" s="6">
        <f>IF(E579="Car/Van",='Settings &amp; Rates'!$B$12*F579,0)</f>
        <v/>
      </c>
      <c r="M579" s="7">
        <f>IFERROR(IF(I579=0,"",IF(E579="Car/Van",  MIN(MAX(='Settings &amp; Rates'!$B$13-SUMIFS($I$8:I578,$E$8:E578,"Car/Van",$A$8:A578,"&gt;="&amp;='Settings &amp; Rates'!$B$3,$A$8:A578,"&lt;="&amp;='Settings &amp; Rates'!$B$4)),I579)*='Settings &amp; Rates'!$B$8 +MAX(I579-MAX(0,='Settings &amp; Rates'!$B$13-SUMIFS($I$8:I578,$E$8:E578,"Car/Van",$A$8:A578,"&gt;="&amp;='Settings &amp; Rates'!$B$3,$A$8:A578,"&lt;="&amp;='Settings &amp; Rates'!$B$4)),0)*='Settings &amp; Rates'!$B$9 +I579*F579*='Settings &amp; Rates'!$B$12,IF(E579="Motorcycle",I579*='Settings &amp; Rates'!$B$10,IF(E579="Bicycle",I579*='Settings &amp; Rates'!$B$11,0)))),"")</f>
        <v/>
      </c>
      <c r="N579" s="6" t="n"/>
    </row>
    <row r="580">
      <c r="A580" s="5" t="n"/>
      <c r="B580" s="6" t="n"/>
      <c r="C580" s="6" t="n"/>
      <c r="D580" s="6" t="n"/>
      <c r="E580" s="6" t="n"/>
      <c r="F580" s="6" t="n"/>
      <c r="G580" s="6" t="n"/>
      <c r="H580" s="6" t="n"/>
      <c r="I580" s="6" t="n"/>
      <c r="J580" s="6">
        <f>IF(E580&lt;&gt;"Car/Van","",SUMIFS($I$8:I580,$E$8:E580,"Car/Van",$A$8:A580,"&gt;="&amp;='Settings &amp; Rates'!$B$3,$A$8:A580,"&lt;="&amp;='Settings &amp; Rates'!$B$4))</f>
        <v/>
      </c>
      <c r="K580" s="6">
        <f>IFERROR(IF(I580=0,"",IF(E580="Car/Van",  (MIN(MAX(='Settings &amp; Rates'!$B$13-SUMIFS($I$8:I579,$E$8:E579,"Car/Van",$A$8:A579,"&gt;="&amp;='Settings &amp; Rates'!$B$3,$A$8:A579,"&lt;="&amp;='Settings &amp; Rates'!$B$4)),I580)*='Settings &amp; Rates'!$B$8  +MAX(I580-MAX(0,='Settings &amp; Rates'!$B$13-SUMIFS($I$8:I579,$E$8:E579,"Car/Van",$A$8:A579,"&gt;="&amp;='Settings &amp; Rates'!$B$3,$A$8:A579,"&lt;="&amp;='Settings &amp; Rates'!$B$4)),0)*='Settings &amp; Rates'!$B$9)/I580,IF(E580="Motorcycle",='Settings &amp; Rates'!$B$10,IF(E580="Bicycle",='Settings &amp; Rates'!$B$11,"")))),"")</f>
        <v/>
      </c>
      <c r="L580" s="6">
        <f>IF(E580="Car/Van",='Settings &amp; Rates'!$B$12*F580,0)</f>
        <v/>
      </c>
      <c r="M580" s="7">
        <f>IFERROR(IF(I580=0,"",IF(E580="Car/Van",  MIN(MAX(='Settings &amp; Rates'!$B$13-SUMIFS($I$8:I579,$E$8:E579,"Car/Van",$A$8:A579,"&gt;="&amp;='Settings &amp; Rates'!$B$3,$A$8:A579,"&lt;="&amp;='Settings &amp; Rates'!$B$4)),I580)*='Settings &amp; Rates'!$B$8 +MAX(I580-MAX(0,='Settings &amp; Rates'!$B$13-SUMIFS($I$8:I579,$E$8:E579,"Car/Van",$A$8:A579,"&gt;="&amp;='Settings &amp; Rates'!$B$3,$A$8:A579,"&lt;="&amp;='Settings &amp; Rates'!$B$4)),0)*='Settings &amp; Rates'!$B$9 +I580*F580*='Settings &amp; Rates'!$B$12,IF(E580="Motorcycle",I580*='Settings &amp; Rates'!$B$10,IF(E580="Bicycle",I580*='Settings &amp; Rates'!$B$11,0)))),"")</f>
        <v/>
      </c>
      <c r="N580" s="6" t="n"/>
    </row>
    <row r="581">
      <c r="A581" s="5" t="n"/>
      <c r="B581" s="6" t="n"/>
      <c r="C581" s="6" t="n"/>
      <c r="D581" s="6" t="n"/>
      <c r="E581" s="6" t="n"/>
      <c r="F581" s="6" t="n"/>
      <c r="G581" s="6" t="n"/>
      <c r="H581" s="6" t="n"/>
      <c r="I581" s="6" t="n"/>
      <c r="J581" s="6">
        <f>IF(E581&lt;&gt;"Car/Van","",SUMIFS($I$8:I581,$E$8:E581,"Car/Van",$A$8:A581,"&gt;="&amp;='Settings &amp; Rates'!$B$3,$A$8:A581,"&lt;="&amp;='Settings &amp; Rates'!$B$4))</f>
        <v/>
      </c>
      <c r="K581" s="6">
        <f>IFERROR(IF(I581=0,"",IF(E581="Car/Van",  (MIN(MAX(='Settings &amp; Rates'!$B$13-SUMIFS($I$8:I580,$E$8:E580,"Car/Van",$A$8:A580,"&gt;="&amp;='Settings &amp; Rates'!$B$3,$A$8:A580,"&lt;="&amp;='Settings &amp; Rates'!$B$4)),I581)*='Settings &amp; Rates'!$B$8  +MAX(I581-MAX(0,='Settings &amp; Rates'!$B$13-SUMIFS($I$8:I580,$E$8:E580,"Car/Van",$A$8:A580,"&gt;="&amp;='Settings &amp; Rates'!$B$3,$A$8:A580,"&lt;="&amp;='Settings &amp; Rates'!$B$4)),0)*='Settings &amp; Rates'!$B$9)/I581,IF(E581="Motorcycle",='Settings &amp; Rates'!$B$10,IF(E581="Bicycle",='Settings &amp; Rates'!$B$11,"")))),"")</f>
        <v/>
      </c>
      <c r="L581" s="6">
        <f>IF(E581="Car/Van",='Settings &amp; Rates'!$B$12*F581,0)</f>
        <v/>
      </c>
      <c r="M581" s="7">
        <f>IFERROR(IF(I581=0,"",IF(E581="Car/Van",  MIN(MAX(='Settings &amp; Rates'!$B$13-SUMIFS($I$8:I580,$E$8:E580,"Car/Van",$A$8:A580,"&gt;="&amp;='Settings &amp; Rates'!$B$3,$A$8:A580,"&lt;="&amp;='Settings &amp; Rates'!$B$4)),I581)*='Settings &amp; Rates'!$B$8 +MAX(I581-MAX(0,='Settings &amp; Rates'!$B$13-SUMIFS($I$8:I580,$E$8:E580,"Car/Van",$A$8:A580,"&gt;="&amp;='Settings &amp; Rates'!$B$3,$A$8:A580,"&lt;="&amp;='Settings &amp; Rates'!$B$4)),0)*='Settings &amp; Rates'!$B$9 +I581*F581*='Settings &amp; Rates'!$B$12,IF(E581="Motorcycle",I581*='Settings &amp; Rates'!$B$10,IF(E581="Bicycle",I581*='Settings &amp; Rates'!$B$11,0)))),"")</f>
        <v/>
      </c>
      <c r="N581" s="6" t="n"/>
    </row>
    <row r="582">
      <c r="A582" s="5" t="n"/>
      <c r="B582" s="6" t="n"/>
      <c r="C582" s="6" t="n"/>
      <c r="D582" s="6" t="n"/>
      <c r="E582" s="6" t="n"/>
      <c r="F582" s="6" t="n"/>
      <c r="G582" s="6" t="n"/>
      <c r="H582" s="6" t="n"/>
      <c r="I582" s="6" t="n"/>
      <c r="J582" s="6">
        <f>IF(E582&lt;&gt;"Car/Van","",SUMIFS($I$8:I582,$E$8:E582,"Car/Van",$A$8:A582,"&gt;="&amp;='Settings &amp; Rates'!$B$3,$A$8:A582,"&lt;="&amp;='Settings &amp; Rates'!$B$4))</f>
        <v/>
      </c>
      <c r="K582" s="6">
        <f>IFERROR(IF(I582=0,"",IF(E582="Car/Van",  (MIN(MAX(='Settings &amp; Rates'!$B$13-SUMIFS($I$8:I581,$E$8:E581,"Car/Van",$A$8:A581,"&gt;="&amp;='Settings &amp; Rates'!$B$3,$A$8:A581,"&lt;="&amp;='Settings &amp; Rates'!$B$4)),I582)*='Settings &amp; Rates'!$B$8  +MAX(I582-MAX(0,='Settings &amp; Rates'!$B$13-SUMIFS($I$8:I581,$E$8:E581,"Car/Van",$A$8:A581,"&gt;="&amp;='Settings &amp; Rates'!$B$3,$A$8:A581,"&lt;="&amp;='Settings &amp; Rates'!$B$4)),0)*='Settings &amp; Rates'!$B$9)/I582,IF(E582="Motorcycle",='Settings &amp; Rates'!$B$10,IF(E582="Bicycle",='Settings &amp; Rates'!$B$11,"")))),"")</f>
        <v/>
      </c>
      <c r="L582" s="6">
        <f>IF(E582="Car/Van",='Settings &amp; Rates'!$B$12*F582,0)</f>
        <v/>
      </c>
      <c r="M582" s="7">
        <f>IFERROR(IF(I582=0,"",IF(E582="Car/Van",  MIN(MAX(='Settings &amp; Rates'!$B$13-SUMIFS($I$8:I581,$E$8:E581,"Car/Van",$A$8:A581,"&gt;="&amp;='Settings &amp; Rates'!$B$3,$A$8:A581,"&lt;="&amp;='Settings &amp; Rates'!$B$4)),I582)*='Settings &amp; Rates'!$B$8 +MAX(I582-MAX(0,='Settings &amp; Rates'!$B$13-SUMIFS($I$8:I581,$E$8:E581,"Car/Van",$A$8:A581,"&gt;="&amp;='Settings &amp; Rates'!$B$3,$A$8:A581,"&lt;="&amp;='Settings &amp; Rates'!$B$4)),0)*='Settings &amp; Rates'!$B$9 +I582*F582*='Settings &amp; Rates'!$B$12,IF(E582="Motorcycle",I582*='Settings &amp; Rates'!$B$10,IF(E582="Bicycle",I582*='Settings &amp; Rates'!$B$11,0)))),"")</f>
        <v/>
      </c>
      <c r="N582" s="6" t="n"/>
    </row>
    <row r="583">
      <c r="A583" s="5" t="n"/>
      <c r="B583" s="6" t="n"/>
      <c r="C583" s="6" t="n"/>
      <c r="D583" s="6" t="n"/>
      <c r="E583" s="6" t="n"/>
      <c r="F583" s="6" t="n"/>
      <c r="G583" s="6" t="n"/>
      <c r="H583" s="6" t="n"/>
      <c r="I583" s="6" t="n"/>
      <c r="J583" s="6">
        <f>IF(E583&lt;&gt;"Car/Van","",SUMIFS($I$8:I583,$E$8:E583,"Car/Van",$A$8:A583,"&gt;="&amp;='Settings &amp; Rates'!$B$3,$A$8:A583,"&lt;="&amp;='Settings &amp; Rates'!$B$4))</f>
        <v/>
      </c>
      <c r="K583" s="6">
        <f>IFERROR(IF(I583=0,"",IF(E583="Car/Van",  (MIN(MAX(='Settings &amp; Rates'!$B$13-SUMIFS($I$8:I582,$E$8:E582,"Car/Van",$A$8:A582,"&gt;="&amp;='Settings &amp; Rates'!$B$3,$A$8:A582,"&lt;="&amp;='Settings &amp; Rates'!$B$4)),I583)*='Settings &amp; Rates'!$B$8  +MAX(I583-MAX(0,='Settings &amp; Rates'!$B$13-SUMIFS($I$8:I582,$E$8:E582,"Car/Van",$A$8:A582,"&gt;="&amp;='Settings &amp; Rates'!$B$3,$A$8:A582,"&lt;="&amp;='Settings &amp; Rates'!$B$4)),0)*='Settings &amp; Rates'!$B$9)/I583,IF(E583="Motorcycle",='Settings &amp; Rates'!$B$10,IF(E583="Bicycle",='Settings &amp; Rates'!$B$11,"")))),"")</f>
        <v/>
      </c>
      <c r="L583" s="6">
        <f>IF(E583="Car/Van",='Settings &amp; Rates'!$B$12*F583,0)</f>
        <v/>
      </c>
      <c r="M583" s="7">
        <f>IFERROR(IF(I583=0,"",IF(E583="Car/Van",  MIN(MAX(='Settings &amp; Rates'!$B$13-SUMIFS($I$8:I582,$E$8:E582,"Car/Van",$A$8:A582,"&gt;="&amp;='Settings &amp; Rates'!$B$3,$A$8:A582,"&lt;="&amp;='Settings &amp; Rates'!$B$4)),I583)*='Settings &amp; Rates'!$B$8 +MAX(I583-MAX(0,='Settings &amp; Rates'!$B$13-SUMIFS($I$8:I582,$E$8:E582,"Car/Van",$A$8:A582,"&gt;="&amp;='Settings &amp; Rates'!$B$3,$A$8:A582,"&lt;="&amp;='Settings &amp; Rates'!$B$4)),0)*='Settings &amp; Rates'!$B$9 +I583*F583*='Settings &amp; Rates'!$B$12,IF(E583="Motorcycle",I583*='Settings &amp; Rates'!$B$10,IF(E583="Bicycle",I583*='Settings &amp; Rates'!$B$11,0)))),"")</f>
        <v/>
      </c>
      <c r="N583" s="6" t="n"/>
    </row>
    <row r="584">
      <c r="A584" s="5" t="n"/>
      <c r="B584" s="6" t="n"/>
      <c r="C584" s="6" t="n"/>
      <c r="D584" s="6" t="n"/>
      <c r="E584" s="6" t="n"/>
      <c r="F584" s="6" t="n"/>
      <c r="G584" s="6" t="n"/>
      <c r="H584" s="6" t="n"/>
      <c r="I584" s="6" t="n"/>
      <c r="J584" s="6">
        <f>IF(E584&lt;&gt;"Car/Van","",SUMIFS($I$8:I584,$E$8:E584,"Car/Van",$A$8:A584,"&gt;="&amp;='Settings &amp; Rates'!$B$3,$A$8:A584,"&lt;="&amp;='Settings &amp; Rates'!$B$4))</f>
        <v/>
      </c>
      <c r="K584" s="6">
        <f>IFERROR(IF(I584=0,"",IF(E584="Car/Van",  (MIN(MAX(='Settings &amp; Rates'!$B$13-SUMIFS($I$8:I583,$E$8:E583,"Car/Van",$A$8:A583,"&gt;="&amp;='Settings &amp; Rates'!$B$3,$A$8:A583,"&lt;="&amp;='Settings &amp; Rates'!$B$4)),I584)*='Settings &amp; Rates'!$B$8  +MAX(I584-MAX(0,='Settings &amp; Rates'!$B$13-SUMIFS($I$8:I583,$E$8:E583,"Car/Van",$A$8:A583,"&gt;="&amp;='Settings &amp; Rates'!$B$3,$A$8:A583,"&lt;="&amp;='Settings &amp; Rates'!$B$4)),0)*='Settings &amp; Rates'!$B$9)/I584,IF(E584="Motorcycle",='Settings &amp; Rates'!$B$10,IF(E584="Bicycle",='Settings &amp; Rates'!$B$11,"")))),"")</f>
        <v/>
      </c>
      <c r="L584" s="6">
        <f>IF(E584="Car/Van",='Settings &amp; Rates'!$B$12*F584,0)</f>
        <v/>
      </c>
      <c r="M584" s="7">
        <f>IFERROR(IF(I584=0,"",IF(E584="Car/Van",  MIN(MAX(='Settings &amp; Rates'!$B$13-SUMIFS($I$8:I583,$E$8:E583,"Car/Van",$A$8:A583,"&gt;="&amp;='Settings &amp; Rates'!$B$3,$A$8:A583,"&lt;="&amp;='Settings &amp; Rates'!$B$4)),I584)*='Settings &amp; Rates'!$B$8 +MAX(I584-MAX(0,='Settings &amp; Rates'!$B$13-SUMIFS($I$8:I583,$E$8:E583,"Car/Van",$A$8:A583,"&gt;="&amp;='Settings &amp; Rates'!$B$3,$A$8:A583,"&lt;="&amp;='Settings &amp; Rates'!$B$4)),0)*='Settings &amp; Rates'!$B$9 +I584*F584*='Settings &amp; Rates'!$B$12,IF(E584="Motorcycle",I584*='Settings &amp; Rates'!$B$10,IF(E584="Bicycle",I584*='Settings &amp; Rates'!$B$11,0)))),"")</f>
        <v/>
      </c>
      <c r="N584" s="6" t="n"/>
    </row>
    <row r="585">
      <c r="A585" s="5" t="n"/>
      <c r="B585" s="6" t="n"/>
      <c r="C585" s="6" t="n"/>
      <c r="D585" s="6" t="n"/>
      <c r="E585" s="6" t="n"/>
      <c r="F585" s="6" t="n"/>
      <c r="G585" s="6" t="n"/>
      <c r="H585" s="6" t="n"/>
      <c r="I585" s="6" t="n"/>
      <c r="J585" s="6">
        <f>IF(E585&lt;&gt;"Car/Van","",SUMIFS($I$8:I585,$E$8:E585,"Car/Van",$A$8:A585,"&gt;="&amp;='Settings &amp; Rates'!$B$3,$A$8:A585,"&lt;="&amp;='Settings &amp; Rates'!$B$4))</f>
        <v/>
      </c>
      <c r="K585" s="6">
        <f>IFERROR(IF(I585=0,"",IF(E585="Car/Van",  (MIN(MAX(='Settings &amp; Rates'!$B$13-SUMIFS($I$8:I584,$E$8:E584,"Car/Van",$A$8:A584,"&gt;="&amp;='Settings &amp; Rates'!$B$3,$A$8:A584,"&lt;="&amp;='Settings &amp; Rates'!$B$4)),I585)*='Settings &amp; Rates'!$B$8  +MAX(I585-MAX(0,='Settings &amp; Rates'!$B$13-SUMIFS($I$8:I584,$E$8:E584,"Car/Van",$A$8:A584,"&gt;="&amp;='Settings &amp; Rates'!$B$3,$A$8:A584,"&lt;="&amp;='Settings &amp; Rates'!$B$4)),0)*='Settings &amp; Rates'!$B$9)/I585,IF(E585="Motorcycle",='Settings &amp; Rates'!$B$10,IF(E585="Bicycle",='Settings &amp; Rates'!$B$11,"")))),"")</f>
        <v/>
      </c>
      <c r="L585" s="6">
        <f>IF(E585="Car/Van",='Settings &amp; Rates'!$B$12*F585,0)</f>
        <v/>
      </c>
      <c r="M585" s="7">
        <f>IFERROR(IF(I585=0,"",IF(E585="Car/Van",  MIN(MAX(='Settings &amp; Rates'!$B$13-SUMIFS($I$8:I584,$E$8:E584,"Car/Van",$A$8:A584,"&gt;="&amp;='Settings &amp; Rates'!$B$3,$A$8:A584,"&lt;="&amp;='Settings &amp; Rates'!$B$4)),I585)*='Settings &amp; Rates'!$B$8 +MAX(I585-MAX(0,='Settings &amp; Rates'!$B$13-SUMIFS($I$8:I584,$E$8:E584,"Car/Van",$A$8:A584,"&gt;="&amp;='Settings &amp; Rates'!$B$3,$A$8:A584,"&lt;="&amp;='Settings &amp; Rates'!$B$4)),0)*='Settings &amp; Rates'!$B$9 +I585*F585*='Settings &amp; Rates'!$B$12,IF(E585="Motorcycle",I585*='Settings &amp; Rates'!$B$10,IF(E585="Bicycle",I585*='Settings &amp; Rates'!$B$11,0)))),"")</f>
        <v/>
      </c>
      <c r="N585" s="6" t="n"/>
    </row>
    <row r="586">
      <c r="A586" s="5" t="n"/>
      <c r="B586" s="6" t="n"/>
      <c r="C586" s="6" t="n"/>
      <c r="D586" s="6" t="n"/>
      <c r="E586" s="6" t="n"/>
      <c r="F586" s="6" t="n"/>
      <c r="G586" s="6" t="n"/>
      <c r="H586" s="6" t="n"/>
      <c r="I586" s="6" t="n"/>
      <c r="J586" s="6">
        <f>IF(E586&lt;&gt;"Car/Van","",SUMIFS($I$8:I586,$E$8:E586,"Car/Van",$A$8:A586,"&gt;="&amp;='Settings &amp; Rates'!$B$3,$A$8:A586,"&lt;="&amp;='Settings &amp; Rates'!$B$4))</f>
        <v/>
      </c>
      <c r="K586" s="6">
        <f>IFERROR(IF(I586=0,"",IF(E586="Car/Van",  (MIN(MAX(='Settings &amp; Rates'!$B$13-SUMIFS($I$8:I585,$E$8:E585,"Car/Van",$A$8:A585,"&gt;="&amp;='Settings &amp; Rates'!$B$3,$A$8:A585,"&lt;="&amp;='Settings &amp; Rates'!$B$4)),I586)*='Settings &amp; Rates'!$B$8  +MAX(I586-MAX(0,='Settings &amp; Rates'!$B$13-SUMIFS($I$8:I585,$E$8:E585,"Car/Van",$A$8:A585,"&gt;="&amp;='Settings &amp; Rates'!$B$3,$A$8:A585,"&lt;="&amp;='Settings &amp; Rates'!$B$4)),0)*='Settings &amp; Rates'!$B$9)/I586,IF(E586="Motorcycle",='Settings &amp; Rates'!$B$10,IF(E586="Bicycle",='Settings &amp; Rates'!$B$11,"")))),"")</f>
        <v/>
      </c>
      <c r="L586" s="6">
        <f>IF(E586="Car/Van",='Settings &amp; Rates'!$B$12*F586,0)</f>
        <v/>
      </c>
      <c r="M586" s="7">
        <f>IFERROR(IF(I586=0,"",IF(E586="Car/Van",  MIN(MAX(='Settings &amp; Rates'!$B$13-SUMIFS($I$8:I585,$E$8:E585,"Car/Van",$A$8:A585,"&gt;="&amp;='Settings &amp; Rates'!$B$3,$A$8:A585,"&lt;="&amp;='Settings &amp; Rates'!$B$4)),I586)*='Settings &amp; Rates'!$B$8 +MAX(I586-MAX(0,='Settings &amp; Rates'!$B$13-SUMIFS($I$8:I585,$E$8:E585,"Car/Van",$A$8:A585,"&gt;="&amp;='Settings &amp; Rates'!$B$3,$A$8:A585,"&lt;="&amp;='Settings &amp; Rates'!$B$4)),0)*='Settings &amp; Rates'!$B$9 +I586*F586*='Settings &amp; Rates'!$B$12,IF(E586="Motorcycle",I586*='Settings &amp; Rates'!$B$10,IF(E586="Bicycle",I586*='Settings &amp; Rates'!$B$11,0)))),"")</f>
        <v/>
      </c>
      <c r="N586" s="6" t="n"/>
    </row>
    <row r="587">
      <c r="A587" s="5" t="n"/>
      <c r="B587" s="6" t="n"/>
      <c r="C587" s="6" t="n"/>
      <c r="D587" s="6" t="n"/>
      <c r="E587" s="6" t="n"/>
      <c r="F587" s="6" t="n"/>
      <c r="G587" s="6" t="n"/>
      <c r="H587" s="6" t="n"/>
      <c r="I587" s="6" t="n"/>
      <c r="J587" s="6">
        <f>IF(E587&lt;&gt;"Car/Van","",SUMIFS($I$8:I587,$E$8:E587,"Car/Van",$A$8:A587,"&gt;="&amp;='Settings &amp; Rates'!$B$3,$A$8:A587,"&lt;="&amp;='Settings &amp; Rates'!$B$4))</f>
        <v/>
      </c>
      <c r="K587" s="6">
        <f>IFERROR(IF(I587=0,"",IF(E587="Car/Van",  (MIN(MAX(='Settings &amp; Rates'!$B$13-SUMIFS($I$8:I586,$E$8:E586,"Car/Van",$A$8:A586,"&gt;="&amp;='Settings &amp; Rates'!$B$3,$A$8:A586,"&lt;="&amp;='Settings &amp; Rates'!$B$4)),I587)*='Settings &amp; Rates'!$B$8  +MAX(I587-MAX(0,='Settings &amp; Rates'!$B$13-SUMIFS($I$8:I586,$E$8:E586,"Car/Van",$A$8:A586,"&gt;="&amp;='Settings &amp; Rates'!$B$3,$A$8:A586,"&lt;="&amp;='Settings &amp; Rates'!$B$4)),0)*='Settings &amp; Rates'!$B$9)/I587,IF(E587="Motorcycle",='Settings &amp; Rates'!$B$10,IF(E587="Bicycle",='Settings &amp; Rates'!$B$11,"")))),"")</f>
        <v/>
      </c>
      <c r="L587" s="6">
        <f>IF(E587="Car/Van",='Settings &amp; Rates'!$B$12*F587,0)</f>
        <v/>
      </c>
      <c r="M587" s="7">
        <f>IFERROR(IF(I587=0,"",IF(E587="Car/Van",  MIN(MAX(='Settings &amp; Rates'!$B$13-SUMIFS($I$8:I586,$E$8:E586,"Car/Van",$A$8:A586,"&gt;="&amp;='Settings &amp; Rates'!$B$3,$A$8:A586,"&lt;="&amp;='Settings &amp; Rates'!$B$4)),I587)*='Settings &amp; Rates'!$B$8 +MAX(I587-MAX(0,='Settings &amp; Rates'!$B$13-SUMIFS($I$8:I586,$E$8:E586,"Car/Van",$A$8:A586,"&gt;="&amp;='Settings &amp; Rates'!$B$3,$A$8:A586,"&lt;="&amp;='Settings &amp; Rates'!$B$4)),0)*='Settings &amp; Rates'!$B$9 +I587*F587*='Settings &amp; Rates'!$B$12,IF(E587="Motorcycle",I587*='Settings &amp; Rates'!$B$10,IF(E587="Bicycle",I587*='Settings &amp; Rates'!$B$11,0)))),"")</f>
        <v/>
      </c>
      <c r="N587" s="6" t="n"/>
    </row>
    <row r="588">
      <c r="A588" s="5" t="n"/>
      <c r="B588" s="6" t="n"/>
      <c r="C588" s="6" t="n"/>
      <c r="D588" s="6" t="n"/>
      <c r="E588" s="6" t="n"/>
      <c r="F588" s="6" t="n"/>
      <c r="G588" s="6" t="n"/>
      <c r="H588" s="6" t="n"/>
      <c r="I588" s="6" t="n"/>
      <c r="J588" s="6">
        <f>IF(E588&lt;&gt;"Car/Van","",SUMIFS($I$8:I588,$E$8:E588,"Car/Van",$A$8:A588,"&gt;="&amp;='Settings &amp; Rates'!$B$3,$A$8:A588,"&lt;="&amp;='Settings &amp; Rates'!$B$4))</f>
        <v/>
      </c>
      <c r="K588" s="6">
        <f>IFERROR(IF(I588=0,"",IF(E588="Car/Van",  (MIN(MAX(='Settings &amp; Rates'!$B$13-SUMIFS($I$8:I587,$E$8:E587,"Car/Van",$A$8:A587,"&gt;="&amp;='Settings &amp; Rates'!$B$3,$A$8:A587,"&lt;="&amp;='Settings &amp; Rates'!$B$4)),I588)*='Settings &amp; Rates'!$B$8  +MAX(I588-MAX(0,='Settings &amp; Rates'!$B$13-SUMIFS($I$8:I587,$E$8:E587,"Car/Van",$A$8:A587,"&gt;="&amp;='Settings &amp; Rates'!$B$3,$A$8:A587,"&lt;="&amp;='Settings &amp; Rates'!$B$4)),0)*='Settings &amp; Rates'!$B$9)/I588,IF(E588="Motorcycle",='Settings &amp; Rates'!$B$10,IF(E588="Bicycle",='Settings &amp; Rates'!$B$11,"")))),"")</f>
        <v/>
      </c>
      <c r="L588" s="6">
        <f>IF(E588="Car/Van",='Settings &amp; Rates'!$B$12*F588,0)</f>
        <v/>
      </c>
      <c r="M588" s="7">
        <f>IFERROR(IF(I588=0,"",IF(E588="Car/Van",  MIN(MAX(='Settings &amp; Rates'!$B$13-SUMIFS($I$8:I587,$E$8:E587,"Car/Van",$A$8:A587,"&gt;="&amp;='Settings &amp; Rates'!$B$3,$A$8:A587,"&lt;="&amp;='Settings &amp; Rates'!$B$4)),I588)*='Settings &amp; Rates'!$B$8 +MAX(I588-MAX(0,='Settings &amp; Rates'!$B$13-SUMIFS($I$8:I587,$E$8:E587,"Car/Van",$A$8:A587,"&gt;="&amp;='Settings &amp; Rates'!$B$3,$A$8:A587,"&lt;="&amp;='Settings &amp; Rates'!$B$4)),0)*='Settings &amp; Rates'!$B$9 +I588*F588*='Settings &amp; Rates'!$B$12,IF(E588="Motorcycle",I588*='Settings &amp; Rates'!$B$10,IF(E588="Bicycle",I588*='Settings &amp; Rates'!$B$11,0)))),"")</f>
        <v/>
      </c>
      <c r="N588" s="6" t="n"/>
    </row>
    <row r="589">
      <c r="A589" s="5" t="n"/>
      <c r="B589" s="6" t="n"/>
      <c r="C589" s="6" t="n"/>
      <c r="D589" s="6" t="n"/>
      <c r="E589" s="6" t="n"/>
      <c r="F589" s="6" t="n"/>
      <c r="G589" s="6" t="n"/>
      <c r="H589" s="6" t="n"/>
      <c r="I589" s="6" t="n"/>
      <c r="J589" s="6">
        <f>IF(E589&lt;&gt;"Car/Van","",SUMIFS($I$8:I589,$E$8:E589,"Car/Van",$A$8:A589,"&gt;="&amp;='Settings &amp; Rates'!$B$3,$A$8:A589,"&lt;="&amp;='Settings &amp; Rates'!$B$4))</f>
        <v/>
      </c>
      <c r="K589" s="6">
        <f>IFERROR(IF(I589=0,"",IF(E589="Car/Van",  (MIN(MAX(='Settings &amp; Rates'!$B$13-SUMIFS($I$8:I588,$E$8:E588,"Car/Van",$A$8:A588,"&gt;="&amp;='Settings &amp; Rates'!$B$3,$A$8:A588,"&lt;="&amp;='Settings &amp; Rates'!$B$4)),I589)*='Settings &amp; Rates'!$B$8  +MAX(I589-MAX(0,='Settings &amp; Rates'!$B$13-SUMIFS($I$8:I588,$E$8:E588,"Car/Van",$A$8:A588,"&gt;="&amp;='Settings &amp; Rates'!$B$3,$A$8:A588,"&lt;="&amp;='Settings &amp; Rates'!$B$4)),0)*='Settings &amp; Rates'!$B$9)/I589,IF(E589="Motorcycle",='Settings &amp; Rates'!$B$10,IF(E589="Bicycle",='Settings &amp; Rates'!$B$11,"")))),"")</f>
        <v/>
      </c>
      <c r="L589" s="6">
        <f>IF(E589="Car/Van",='Settings &amp; Rates'!$B$12*F589,0)</f>
        <v/>
      </c>
      <c r="M589" s="7">
        <f>IFERROR(IF(I589=0,"",IF(E589="Car/Van",  MIN(MAX(='Settings &amp; Rates'!$B$13-SUMIFS($I$8:I588,$E$8:E588,"Car/Van",$A$8:A588,"&gt;="&amp;='Settings &amp; Rates'!$B$3,$A$8:A588,"&lt;="&amp;='Settings &amp; Rates'!$B$4)),I589)*='Settings &amp; Rates'!$B$8 +MAX(I589-MAX(0,='Settings &amp; Rates'!$B$13-SUMIFS($I$8:I588,$E$8:E588,"Car/Van",$A$8:A588,"&gt;="&amp;='Settings &amp; Rates'!$B$3,$A$8:A588,"&lt;="&amp;='Settings &amp; Rates'!$B$4)),0)*='Settings &amp; Rates'!$B$9 +I589*F589*='Settings &amp; Rates'!$B$12,IF(E589="Motorcycle",I589*='Settings &amp; Rates'!$B$10,IF(E589="Bicycle",I589*='Settings &amp; Rates'!$B$11,0)))),"")</f>
        <v/>
      </c>
      <c r="N589" s="6" t="n"/>
    </row>
    <row r="590">
      <c r="A590" s="5" t="n"/>
      <c r="B590" s="6" t="n"/>
      <c r="C590" s="6" t="n"/>
      <c r="D590" s="6" t="n"/>
      <c r="E590" s="6" t="n"/>
      <c r="F590" s="6" t="n"/>
      <c r="G590" s="6" t="n"/>
      <c r="H590" s="6" t="n"/>
      <c r="I590" s="6" t="n"/>
      <c r="J590" s="6">
        <f>IF(E590&lt;&gt;"Car/Van","",SUMIFS($I$8:I590,$E$8:E590,"Car/Van",$A$8:A590,"&gt;="&amp;='Settings &amp; Rates'!$B$3,$A$8:A590,"&lt;="&amp;='Settings &amp; Rates'!$B$4))</f>
        <v/>
      </c>
      <c r="K590" s="6">
        <f>IFERROR(IF(I590=0,"",IF(E590="Car/Van",  (MIN(MAX(='Settings &amp; Rates'!$B$13-SUMIFS($I$8:I589,$E$8:E589,"Car/Van",$A$8:A589,"&gt;="&amp;='Settings &amp; Rates'!$B$3,$A$8:A589,"&lt;="&amp;='Settings &amp; Rates'!$B$4)),I590)*='Settings &amp; Rates'!$B$8  +MAX(I590-MAX(0,='Settings &amp; Rates'!$B$13-SUMIFS($I$8:I589,$E$8:E589,"Car/Van",$A$8:A589,"&gt;="&amp;='Settings &amp; Rates'!$B$3,$A$8:A589,"&lt;="&amp;='Settings &amp; Rates'!$B$4)),0)*='Settings &amp; Rates'!$B$9)/I590,IF(E590="Motorcycle",='Settings &amp; Rates'!$B$10,IF(E590="Bicycle",='Settings &amp; Rates'!$B$11,"")))),"")</f>
        <v/>
      </c>
      <c r="L590" s="6">
        <f>IF(E590="Car/Van",='Settings &amp; Rates'!$B$12*F590,0)</f>
        <v/>
      </c>
      <c r="M590" s="7">
        <f>IFERROR(IF(I590=0,"",IF(E590="Car/Van",  MIN(MAX(='Settings &amp; Rates'!$B$13-SUMIFS($I$8:I589,$E$8:E589,"Car/Van",$A$8:A589,"&gt;="&amp;='Settings &amp; Rates'!$B$3,$A$8:A589,"&lt;="&amp;='Settings &amp; Rates'!$B$4)),I590)*='Settings &amp; Rates'!$B$8 +MAX(I590-MAX(0,='Settings &amp; Rates'!$B$13-SUMIFS($I$8:I589,$E$8:E589,"Car/Van",$A$8:A589,"&gt;="&amp;='Settings &amp; Rates'!$B$3,$A$8:A589,"&lt;="&amp;='Settings &amp; Rates'!$B$4)),0)*='Settings &amp; Rates'!$B$9 +I590*F590*='Settings &amp; Rates'!$B$12,IF(E590="Motorcycle",I590*='Settings &amp; Rates'!$B$10,IF(E590="Bicycle",I590*='Settings &amp; Rates'!$B$11,0)))),"")</f>
        <v/>
      </c>
      <c r="N590" s="6" t="n"/>
    </row>
    <row r="591">
      <c r="A591" s="5" t="n"/>
      <c r="B591" s="6" t="n"/>
      <c r="C591" s="6" t="n"/>
      <c r="D591" s="6" t="n"/>
      <c r="E591" s="6" t="n"/>
      <c r="F591" s="6" t="n"/>
      <c r="G591" s="6" t="n"/>
      <c r="H591" s="6" t="n"/>
      <c r="I591" s="6" t="n"/>
      <c r="J591" s="6">
        <f>IF(E591&lt;&gt;"Car/Van","",SUMIFS($I$8:I591,$E$8:E591,"Car/Van",$A$8:A591,"&gt;="&amp;='Settings &amp; Rates'!$B$3,$A$8:A591,"&lt;="&amp;='Settings &amp; Rates'!$B$4))</f>
        <v/>
      </c>
      <c r="K591" s="6">
        <f>IFERROR(IF(I591=0,"",IF(E591="Car/Van",  (MIN(MAX(='Settings &amp; Rates'!$B$13-SUMIFS($I$8:I590,$E$8:E590,"Car/Van",$A$8:A590,"&gt;="&amp;='Settings &amp; Rates'!$B$3,$A$8:A590,"&lt;="&amp;='Settings &amp; Rates'!$B$4)),I591)*='Settings &amp; Rates'!$B$8  +MAX(I591-MAX(0,='Settings &amp; Rates'!$B$13-SUMIFS($I$8:I590,$E$8:E590,"Car/Van",$A$8:A590,"&gt;="&amp;='Settings &amp; Rates'!$B$3,$A$8:A590,"&lt;="&amp;='Settings &amp; Rates'!$B$4)),0)*='Settings &amp; Rates'!$B$9)/I591,IF(E591="Motorcycle",='Settings &amp; Rates'!$B$10,IF(E591="Bicycle",='Settings &amp; Rates'!$B$11,"")))),"")</f>
        <v/>
      </c>
      <c r="L591" s="6">
        <f>IF(E591="Car/Van",='Settings &amp; Rates'!$B$12*F591,0)</f>
        <v/>
      </c>
      <c r="M591" s="7">
        <f>IFERROR(IF(I591=0,"",IF(E591="Car/Van",  MIN(MAX(='Settings &amp; Rates'!$B$13-SUMIFS($I$8:I590,$E$8:E590,"Car/Van",$A$8:A590,"&gt;="&amp;='Settings &amp; Rates'!$B$3,$A$8:A590,"&lt;="&amp;='Settings &amp; Rates'!$B$4)),I591)*='Settings &amp; Rates'!$B$8 +MAX(I591-MAX(0,='Settings &amp; Rates'!$B$13-SUMIFS($I$8:I590,$E$8:E590,"Car/Van",$A$8:A590,"&gt;="&amp;='Settings &amp; Rates'!$B$3,$A$8:A590,"&lt;="&amp;='Settings &amp; Rates'!$B$4)),0)*='Settings &amp; Rates'!$B$9 +I591*F591*='Settings &amp; Rates'!$B$12,IF(E591="Motorcycle",I591*='Settings &amp; Rates'!$B$10,IF(E591="Bicycle",I591*='Settings &amp; Rates'!$B$11,0)))),"")</f>
        <v/>
      </c>
      <c r="N591" s="6" t="n"/>
    </row>
    <row r="592">
      <c r="A592" s="5" t="n"/>
      <c r="B592" s="6" t="n"/>
      <c r="C592" s="6" t="n"/>
      <c r="D592" s="6" t="n"/>
      <c r="E592" s="6" t="n"/>
      <c r="F592" s="6" t="n"/>
      <c r="G592" s="6" t="n"/>
      <c r="H592" s="6" t="n"/>
      <c r="I592" s="6" t="n"/>
      <c r="J592" s="6">
        <f>IF(E592&lt;&gt;"Car/Van","",SUMIFS($I$8:I592,$E$8:E592,"Car/Van",$A$8:A592,"&gt;="&amp;='Settings &amp; Rates'!$B$3,$A$8:A592,"&lt;="&amp;='Settings &amp; Rates'!$B$4))</f>
        <v/>
      </c>
      <c r="K592" s="6">
        <f>IFERROR(IF(I592=0,"",IF(E592="Car/Van",  (MIN(MAX(='Settings &amp; Rates'!$B$13-SUMIFS($I$8:I591,$E$8:E591,"Car/Van",$A$8:A591,"&gt;="&amp;='Settings &amp; Rates'!$B$3,$A$8:A591,"&lt;="&amp;='Settings &amp; Rates'!$B$4)),I592)*='Settings &amp; Rates'!$B$8  +MAX(I592-MAX(0,='Settings &amp; Rates'!$B$13-SUMIFS($I$8:I591,$E$8:E591,"Car/Van",$A$8:A591,"&gt;="&amp;='Settings &amp; Rates'!$B$3,$A$8:A591,"&lt;="&amp;='Settings &amp; Rates'!$B$4)),0)*='Settings &amp; Rates'!$B$9)/I592,IF(E592="Motorcycle",='Settings &amp; Rates'!$B$10,IF(E592="Bicycle",='Settings &amp; Rates'!$B$11,"")))),"")</f>
        <v/>
      </c>
      <c r="L592" s="6">
        <f>IF(E592="Car/Van",='Settings &amp; Rates'!$B$12*F592,0)</f>
        <v/>
      </c>
      <c r="M592" s="7">
        <f>IFERROR(IF(I592=0,"",IF(E592="Car/Van",  MIN(MAX(='Settings &amp; Rates'!$B$13-SUMIFS($I$8:I591,$E$8:E591,"Car/Van",$A$8:A591,"&gt;="&amp;='Settings &amp; Rates'!$B$3,$A$8:A591,"&lt;="&amp;='Settings &amp; Rates'!$B$4)),I592)*='Settings &amp; Rates'!$B$8 +MAX(I592-MAX(0,='Settings &amp; Rates'!$B$13-SUMIFS($I$8:I591,$E$8:E591,"Car/Van",$A$8:A591,"&gt;="&amp;='Settings &amp; Rates'!$B$3,$A$8:A591,"&lt;="&amp;='Settings &amp; Rates'!$B$4)),0)*='Settings &amp; Rates'!$B$9 +I592*F592*='Settings &amp; Rates'!$B$12,IF(E592="Motorcycle",I592*='Settings &amp; Rates'!$B$10,IF(E592="Bicycle",I592*='Settings &amp; Rates'!$B$11,0)))),"")</f>
        <v/>
      </c>
      <c r="N592" s="6" t="n"/>
    </row>
    <row r="593">
      <c r="A593" s="5" t="n"/>
      <c r="B593" s="6" t="n"/>
      <c r="C593" s="6" t="n"/>
      <c r="D593" s="6" t="n"/>
      <c r="E593" s="6" t="n"/>
      <c r="F593" s="6" t="n"/>
      <c r="G593" s="6" t="n"/>
      <c r="H593" s="6" t="n"/>
      <c r="I593" s="6" t="n"/>
      <c r="J593" s="6">
        <f>IF(E593&lt;&gt;"Car/Van","",SUMIFS($I$8:I593,$E$8:E593,"Car/Van",$A$8:A593,"&gt;="&amp;='Settings &amp; Rates'!$B$3,$A$8:A593,"&lt;="&amp;='Settings &amp; Rates'!$B$4))</f>
        <v/>
      </c>
      <c r="K593" s="6">
        <f>IFERROR(IF(I593=0,"",IF(E593="Car/Van",  (MIN(MAX(='Settings &amp; Rates'!$B$13-SUMIFS($I$8:I592,$E$8:E592,"Car/Van",$A$8:A592,"&gt;="&amp;='Settings &amp; Rates'!$B$3,$A$8:A592,"&lt;="&amp;='Settings &amp; Rates'!$B$4)),I593)*='Settings &amp; Rates'!$B$8  +MAX(I593-MAX(0,='Settings &amp; Rates'!$B$13-SUMIFS($I$8:I592,$E$8:E592,"Car/Van",$A$8:A592,"&gt;="&amp;='Settings &amp; Rates'!$B$3,$A$8:A592,"&lt;="&amp;='Settings &amp; Rates'!$B$4)),0)*='Settings &amp; Rates'!$B$9)/I593,IF(E593="Motorcycle",='Settings &amp; Rates'!$B$10,IF(E593="Bicycle",='Settings &amp; Rates'!$B$11,"")))),"")</f>
        <v/>
      </c>
      <c r="L593" s="6">
        <f>IF(E593="Car/Van",='Settings &amp; Rates'!$B$12*F593,0)</f>
        <v/>
      </c>
      <c r="M593" s="7">
        <f>IFERROR(IF(I593=0,"",IF(E593="Car/Van",  MIN(MAX(='Settings &amp; Rates'!$B$13-SUMIFS($I$8:I592,$E$8:E592,"Car/Van",$A$8:A592,"&gt;="&amp;='Settings &amp; Rates'!$B$3,$A$8:A592,"&lt;="&amp;='Settings &amp; Rates'!$B$4)),I593)*='Settings &amp; Rates'!$B$8 +MAX(I593-MAX(0,='Settings &amp; Rates'!$B$13-SUMIFS($I$8:I592,$E$8:E592,"Car/Van",$A$8:A592,"&gt;="&amp;='Settings &amp; Rates'!$B$3,$A$8:A592,"&lt;="&amp;='Settings &amp; Rates'!$B$4)),0)*='Settings &amp; Rates'!$B$9 +I593*F593*='Settings &amp; Rates'!$B$12,IF(E593="Motorcycle",I593*='Settings &amp; Rates'!$B$10,IF(E593="Bicycle",I593*='Settings &amp; Rates'!$B$11,0)))),"")</f>
        <v/>
      </c>
      <c r="N593" s="6" t="n"/>
    </row>
    <row r="594">
      <c r="A594" s="5" t="n"/>
      <c r="B594" s="6" t="n"/>
      <c r="C594" s="6" t="n"/>
      <c r="D594" s="6" t="n"/>
      <c r="E594" s="6" t="n"/>
      <c r="F594" s="6" t="n"/>
      <c r="G594" s="6" t="n"/>
      <c r="H594" s="6" t="n"/>
      <c r="I594" s="6" t="n"/>
      <c r="J594" s="6">
        <f>IF(E594&lt;&gt;"Car/Van","",SUMIFS($I$8:I594,$E$8:E594,"Car/Van",$A$8:A594,"&gt;="&amp;='Settings &amp; Rates'!$B$3,$A$8:A594,"&lt;="&amp;='Settings &amp; Rates'!$B$4))</f>
        <v/>
      </c>
      <c r="K594" s="6">
        <f>IFERROR(IF(I594=0,"",IF(E594="Car/Van",  (MIN(MAX(='Settings &amp; Rates'!$B$13-SUMIFS($I$8:I593,$E$8:E593,"Car/Van",$A$8:A593,"&gt;="&amp;='Settings &amp; Rates'!$B$3,$A$8:A593,"&lt;="&amp;='Settings &amp; Rates'!$B$4)),I594)*='Settings &amp; Rates'!$B$8  +MAX(I594-MAX(0,='Settings &amp; Rates'!$B$13-SUMIFS($I$8:I593,$E$8:E593,"Car/Van",$A$8:A593,"&gt;="&amp;='Settings &amp; Rates'!$B$3,$A$8:A593,"&lt;="&amp;='Settings &amp; Rates'!$B$4)),0)*='Settings &amp; Rates'!$B$9)/I594,IF(E594="Motorcycle",='Settings &amp; Rates'!$B$10,IF(E594="Bicycle",='Settings &amp; Rates'!$B$11,"")))),"")</f>
        <v/>
      </c>
      <c r="L594" s="6">
        <f>IF(E594="Car/Van",='Settings &amp; Rates'!$B$12*F594,0)</f>
        <v/>
      </c>
      <c r="M594" s="7">
        <f>IFERROR(IF(I594=0,"",IF(E594="Car/Van",  MIN(MAX(='Settings &amp; Rates'!$B$13-SUMIFS($I$8:I593,$E$8:E593,"Car/Van",$A$8:A593,"&gt;="&amp;='Settings &amp; Rates'!$B$3,$A$8:A593,"&lt;="&amp;='Settings &amp; Rates'!$B$4)),I594)*='Settings &amp; Rates'!$B$8 +MAX(I594-MAX(0,='Settings &amp; Rates'!$B$13-SUMIFS($I$8:I593,$E$8:E593,"Car/Van",$A$8:A593,"&gt;="&amp;='Settings &amp; Rates'!$B$3,$A$8:A593,"&lt;="&amp;='Settings &amp; Rates'!$B$4)),0)*='Settings &amp; Rates'!$B$9 +I594*F594*='Settings &amp; Rates'!$B$12,IF(E594="Motorcycle",I594*='Settings &amp; Rates'!$B$10,IF(E594="Bicycle",I594*='Settings &amp; Rates'!$B$11,0)))),"")</f>
        <v/>
      </c>
      <c r="N594" s="6" t="n"/>
    </row>
    <row r="595">
      <c r="A595" s="5" t="n"/>
      <c r="B595" s="6" t="n"/>
      <c r="C595" s="6" t="n"/>
      <c r="D595" s="6" t="n"/>
      <c r="E595" s="6" t="n"/>
      <c r="F595" s="6" t="n"/>
      <c r="G595" s="6" t="n"/>
      <c r="H595" s="6" t="n"/>
      <c r="I595" s="6" t="n"/>
      <c r="J595" s="6">
        <f>IF(E595&lt;&gt;"Car/Van","",SUMIFS($I$8:I595,$E$8:E595,"Car/Van",$A$8:A595,"&gt;="&amp;='Settings &amp; Rates'!$B$3,$A$8:A595,"&lt;="&amp;='Settings &amp; Rates'!$B$4))</f>
        <v/>
      </c>
      <c r="K595" s="6">
        <f>IFERROR(IF(I595=0,"",IF(E595="Car/Van",  (MIN(MAX(='Settings &amp; Rates'!$B$13-SUMIFS($I$8:I594,$E$8:E594,"Car/Van",$A$8:A594,"&gt;="&amp;='Settings &amp; Rates'!$B$3,$A$8:A594,"&lt;="&amp;='Settings &amp; Rates'!$B$4)),I595)*='Settings &amp; Rates'!$B$8  +MAX(I595-MAX(0,='Settings &amp; Rates'!$B$13-SUMIFS($I$8:I594,$E$8:E594,"Car/Van",$A$8:A594,"&gt;="&amp;='Settings &amp; Rates'!$B$3,$A$8:A594,"&lt;="&amp;='Settings &amp; Rates'!$B$4)),0)*='Settings &amp; Rates'!$B$9)/I595,IF(E595="Motorcycle",='Settings &amp; Rates'!$B$10,IF(E595="Bicycle",='Settings &amp; Rates'!$B$11,"")))),"")</f>
        <v/>
      </c>
      <c r="L595" s="6">
        <f>IF(E595="Car/Van",='Settings &amp; Rates'!$B$12*F595,0)</f>
        <v/>
      </c>
      <c r="M595" s="7">
        <f>IFERROR(IF(I595=0,"",IF(E595="Car/Van",  MIN(MAX(='Settings &amp; Rates'!$B$13-SUMIFS($I$8:I594,$E$8:E594,"Car/Van",$A$8:A594,"&gt;="&amp;='Settings &amp; Rates'!$B$3,$A$8:A594,"&lt;="&amp;='Settings &amp; Rates'!$B$4)),I595)*='Settings &amp; Rates'!$B$8 +MAX(I595-MAX(0,='Settings &amp; Rates'!$B$13-SUMIFS($I$8:I594,$E$8:E594,"Car/Van",$A$8:A594,"&gt;="&amp;='Settings &amp; Rates'!$B$3,$A$8:A594,"&lt;="&amp;='Settings &amp; Rates'!$B$4)),0)*='Settings &amp; Rates'!$B$9 +I595*F595*='Settings &amp; Rates'!$B$12,IF(E595="Motorcycle",I595*='Settings &amp; Rates'!$B$10,IF(E595="Bicycle",I595*='Settings &amp; Rates'!$B$11,0)))),"")</f>
        <v/>
      </c>
      <c r="N595" s="6" t="n"/>
    </row>
    <row r="596">
      <c r="A596" s="5" t="n"/>
      <c r="B596" s="6" t="n"/>
      <c r="C596" s="6" t="n"/>
      <c r="D596" s="6" t="n"/>
      <c r="E596" s="6" t="n"/>
      <c r="F596" s="6" t="n"/>
      <c r="G596" s="6" t="n"/>
      <c r="H596" s="6" t="n"/>
      <c r="I596" s="6" t="n"/>
      <c r="J596" s="6">
        <f>IF(E596&lt;&gt;"Car/Van","",SUMIFS($I$8:I596,$E$8:E596,"Car/Van",$A$8:A596,"&gt;="&amp;='Settings &amp; Rates'!$B$3,$A$8:A596,"&lt;="&amp;='Settings &amp; Rates'!$B$4))</f>
        <v/>
      </c>
      <c r="K596" s="6">
        <f>IFERROR(IF(I596=0,"",IF(E596="Car/Van",  (MIN(MAX(='Settings &amp; Rates'!$B$13-SUMIFS($I$8:I595,$E$8:E595,"Car/Van",$A$8:A595,"&gt;="&amp;='Settings &amp; Rates'!$B$3,$A$8:A595,"&lt;="&amp;='Settings &amp; Rates'!$B$4)),I596)*='Settings &amp; Rates'!$B$8  +MAX(I596-MAX(0,='Settings &amp; Rates'!$B$13-SUMIFS($I$8:I595,$E$8:E595,"Car/Van",$A$8:A595,"&gt;="&amp;='Settings &amp; Rates'!$B$3,$A$8:A595,"&lt;="&amp;='Settings &amp; Rates'!$B$4)),0)*='Settings &amp; Rates'!$B$9)/I596,IF(E596="Motorcycle",='Settings &amp; Rates'!$B$10,IF(E596="Bicycle",='Settings &amp; Rates'!$B$11,"")))),"")</f>
        <v/>
      </c>
      <c r="L596" s="6">
        <f>IF(E596="Car/Van",='Settings &amp; Rates'!$B$12*F596,0)</f>
        <v/>
      </c>
      <c r="M596" s="7">
        <f>IFERROR(IF(I596=0,"",IF(E596="Car/Van",  MIN(MAX(='Settings &amp; Rates'!$B$13-SUMIFS($I$8:I595,$E$8:E595,"Car/Van",$A$8:A595,"&gt;="&amp;='Settings &amp; Rates'!$B$3,$A$8:A595,"&lt;="&amp;='Settings &amp; Rates'!$B$4)),I596)*='Settings &amp; Rates'!$B$8 +MAX(I596-MAX(0,='Settings &amp; Rates'!$B$13-SUMIFS($I$8:I595,$E$8:E595,"Car/Van",$A$8:A595,"&gt;="&amp;='Settings &amp; Rates'!$B$3,$A$8:A595,"&lt;="&amp;='Settings &amp; Rates'!$B$4)),0)*='Settings &amp; Rates'!$B$9 +I596*F596*='Settings &amp; Rates'!$B$12,IF(E596="Motorcycle",I596*='Settings &amp; Rates'!$B$10,IF(E596="Bicycle",I596*='Settings &amp; Rates'!$B$11,0)))),"")</f>
        <v/>
      </c>
      <c r="N596" s="6" t="n"/>
    </row>
    <row r="597">
      <c r="A597" s="5" t="n"/>
      <c r="B597" s="6" t="n"/>
      <c r="C597" s="6" t="n"/>
      <c r="D597" s="6" t="n"/>
      <c r="E597" s="6" t="n"/>
      <c r="F597" s="6" t="n"/>
      <c r="G597" s="6" t="n"/>
      <c r="H597" s="6" t="n"/>
      <c r="I597" s="6" t="n"/>
      <c r="J597" s="6">
        <f>IF(E597&lt;&gt;"Car/Van","",SUMIFS($I$8:I597,$E$8:E597,"Car/Van",$A$8:A597,"&gt;="&amp;='Settings &amp; Rates'!$B$3,$A$8:A597,"&lt;="&amp;='Settings &amp; Rates'!$B$4))</f>
        <v/>
      </c>
      <c r="K597" s="6">
        <f>IFERROR(IF(I597=0,"",IF(E597="Car/Van",  (MIN(MAX(='Settings &amp; Rates'!$B$13-SUMIFS($I$8:I596,$E$8:E596,"Car/Van",$A$8:A596,"&gt;="&amp;='Settings &amp; Rates'!$B$3,$A$8:A596,"&lt;="&amp;='Settings &amp; Rates'!$B$4)),I597)*='Settings &amp; Rates'!$B$8  +MAX(I597-MAX(0,='Settings &amp; Rates'!$B$13-SUMIFS($I$8:I596,$E$8:E596,"Car/Van",$A$8:A596,"&gt;="&amp;='Settings &amp; Rates'!$B$3,$A$8:A596,"&lt;="&amp;='Settings &amp; Rates'!$B$4)),0)*='Settings &amp; Rates'!$B$9)/I597,IF(E597="Motorcycle",='Settings &amp; Rates'!$B$10,IF(E597="Bicycle",='Settings &amp; Rates'!$B$11,"")))),"")</f>
        <v/>
      </c>
      <c r="L597" s="6">
        <f>IF(E597="Car/Van",='Settings &amp; Rates'!$B$12*F597,0)</f>
        <v/>
      </c>
      <c r="M597" s="7">
        <f>IFERROR(IF(I597=0,"",IF(E597="Car/Van",  MIN(MAX(='Settings &amp; Rates'!$B$13-SUMIFS($I$8:I596,$E$8:E596,"Car/Van",$A$8:A596,"&gt;="&amp;='Settings &amp; Rates'!$B$3,$A$8:A596,"&lt;="&amp;='Settings &amp; Rates'!$B$4)),I597)*='Settings &amp; Rates'!$B$8 +MAX(I597-MAX(0,='Settings &amp; Rates'!$B$13-SUMIFS($I$8:I596,$E$8:E596,"Car/Van",$A$8:A596,"&gt;="&amp;='Settings &amp; Rates'!$B$3,$A$8:A596,"&lt;="&amp;='Settings &amp; Rates'!$B$4)),0)*='Settings &amp; Rates'!$B$9 +I597*F597*='Settings &amp; Rates'!$B$12,IF(E597="Motorcycle",I597*='Settings &amp; Rates'!$B$10,IF(E597="Bicycle",I597*='Settings &amp; Rates'!$B$11,0)))),"")</f>
        <v/>
      </c>
      <c r="N597" s="6" t="n"/>
    </row>
    <row r="598">
      <c r="A598" s="5" t="n"/>
      <c r="B598" s="6" t="n"/>
      <c r="C598" s="6" t="n"/>
      <c r="D598" s="6" t="n"/>
      <c r="E598" s="6" t="n"/>
      <c r="F598" s="6" t="n"/>
      <c r="G598" s="6" t="n"/>
      <c r="H598" s="6" t="n"/>
      <c r="I598" s="6" t="n"/>
      <c r="J598" s="6">
        <f>IF(E598&lt;&gt;"Car/Van","",SUMIFS($I$8:I598,$E$8:E598,"Car/Van",$A$8:A598,"&gt;="&amp;='Settings &amp; Rates'!$B$3,$A$8:A598,"&lt;="&amp;='Settings &amp; Rates'!$B$4))</f>
        <v/>
      </c>
      <c r="K598" s="6">
        <f>IFERROR(IF(I598=0,"",IF(E598="Car/Van",  (MIN(MAX(='Settings &amp; Rates'!$B$13-SUMIFS($I$8:I597,$E$8:E597,"Car/Van",$A$8:A597,"&gt;="&amp;='Settings &amp; Rates'!$B$3,$A$8:A597,"&lt;="&amp;='Settings &amp; Rates'!$B$4)),I598)*='Settings &amp; Rates'!$B$8  +MAX(I598-MAX(0,='Settings &amp; Rates'!$B$13-SUMIFS($I$8:I597,$E$8:E597,"Car/Van",$A$8:A597,"&gt;="&amp;='Settings &amp; Rates'!$B$3,$A$8:A597,"&lt;="&amp;='Settings &amp; Rates'!$B$4)),0)*='Settings &amp; Rates'!$B$9)/I598,IF(E598="Motorcycle",='Settings &amp; Rates'!$B$10,IF(E598="Bicycle",='Settings &amp; Rates'!$B$11,"")))),"")</f>
        <v/>
      </c>
      <c r="L598" s="6">
        <f>IF(E598="Car/Van",='Settings &amp; Rates'!$B$12*F598,0)</f>
        <v/>
      </c>
      <c r="M598" s="7">
        <f>IFERROR(IF(I598=0,"",IF(E598="Car/Van",  MIN(MAX(='Settings &amp; Rates'!$B$13-SUMIFS($I$8:I597,$E$8:E597,"Car/Van",$A$8:A597,"&gt;="&amp;='Settings &amp; Rates'!$B$3,$A$8:A597,"&lt;="&amp;='Settings &amp; Rates'!$B$4)),I598)*='Settings &amp; Rates'!$B$8 +MAX(I598-MAX(0,='Settings &amp; Rates'!$B$13-SUMIFS($I$8:I597,$E$8:E597,"Car/Van",$A$8:A597,"&gt;="&amp;='Settings &amp; Rates'!$B$3,$A$8:A597,"&lt;="&amp;='Settings &amp; Rates'!$B$4)),0)*='Settings &amp; Rates'!$B$9 +I598*F598*='Settings &amp; Rates'!$B$12,IF(E598="Motorcycle",I598*='Settings &amp; Rates'!$B$10,IF(E598="Bicycle",I598*='Settings &amp; Rates'!$B$11,0)))),"")</f>
        <v/>
      </c>
      <c r="N598" s="6" t="n"/>
    </row>
    <row r="599">
      <c r="A599" s="5" t="n"/>
      <c r="B599" s="6" t="n"/>
      <c r="C599" s="6" t="n"/>
      <c r="D599" s="6" t="n"/>
      <c r="E599" s="6" t="n"/>
      <c r="F599" s="6" t="n"/>
      <c r="G599" s="6" t="n"/>
      <c r="H599" s="6" t="n"/>
      <c r="I599" s="6" t="n"/>
      <c r="J599" s="6">
        <f>IF(E599&lt;&gt;"Car/Van","",SUMIFS($I$8:I599,$E$8:E599,"Car/Van",$A$8:A599,"&gt;="&amp;='Settings &amp; Rates'!$B$3,$A$8:A599,"&lt;="&amp;='Settings &amp; Rates'!$B$4))</f>
        <v/>
      </c>
      <c r="K599" s="6">
        <f>IFERROR(IF(I599=0,"",IF(E599="Car/Van",  (MIN(MAX(='Settings &amp; Rates'!$B$13-SUMIFS($I$8:I598,$E$8:E598,"Car/Van",$A$8:A598,"&gt;="&amp;='Settings &amp; Rates'!$B$3,$A$8:A598,"&lt;="&amp;='Settings &amp; Rates'!$B$4)),I599)*='Settings &amp; Rates'!$B$8  +MAX(I599-MAX(0,='Settings &amp; Rates'!$B$13-SUMIFS($I$8:I598,$E$8:E598,"Car/Van",$A$8:A598,"&gt;="&amp;='Settings &amp; Rates'!$B$3,$A$8:A598,"&lt;="&amp;='Settings &amp; Rates'!$B$4)),0)*='Settings &amp; Rates'!$B$9)/I599,IF(E599="Motorcycle",='Settings &amp; Rates'!$B$10,IF(E599="Bicycle",='Settings &amp; Rates'!$B$11,"")))),"")</f>
        <v/>
      </c>
      <c r="L599" s="6">
        <f>IF(E599="Car/Van",='Settings &amp; Rates'!$B$12*F599,0)</f>
        <v/>
      </c>
      <c r="M599" s="7">
        <f>IFERROR(IF(I599=0,"",IF(E599="Car/Van",  MIN(MAX(='Settings &amp; Rates'!$B$13-SUMIFS($I$8:I598,$E$8:E598,"Car/Van",$A$8:A598,"&gt;="&amp;='Settings &amp; Rates'!$B$3,$A$8:A598,"&lt;="&amp;='Settings &amp; Rates'!$B$4)),I599)*='Settings &amp; Rates'!$B$8 +MAX(I599-MAX(0,='Settings &amp; Rates'!$B$13-SUMIFS($I$8:I598,$E$8:E598,"Car/Van",$A$8:A598,"&gt;="&amp;='Settings &amp; Rates'!$B$3,$A$8:A598,"&lt;="&amp;='Settings &amp; Rates'!$B$4)),0)*='Settings &amp; Rates'!$B$9 +I599*F599*='Settings &amp; Rates'!$B$12,IF(E599="Motorcycle",I599*='Settings &amp; Rates'!$B$10,IF(E599="Bicycle",I599*='Settings &amp; Rates'!$B$11,0)))),"")</f>
        <v/>
      </c>
      <c r="N599" s="6" t="n"/>
    </row>
    <row r="600">
      <c r="A600" s="5" t="n"/>
      <c r="B600" s="6" t="n"/>
      <c r="C600" s="6" t="n"/>
      <c r="D600" s="6" t="n"/>
      <c r="E600" s="6" t="n"/>
      <c r="F600" s="6" t="n"/>
      <c r="G600" s="6" t="n"/>
      <c r="H600" s="6" t="n"/>
      <c r="I600" s="6" t="n"/>
      <c r="J600" s="6">
        <f>IF(E600&lt;&gt;"Car/Van","",SUMIFS($I$8:I600,$E$8:E600,"Car/Van",$A$8:A600,"&gt;="&amp;='Settings &amp; Rates'!$B$3,$A$8:A600,"&lt;="&amp;='Settings &amp; Rates'!$B$4))</f>
        <v/>
      </c>
      <c r="K600" s="6">
        <f>IFERROR(IF(I600=0,"",IF(E600="Car/Van",  (MIN(MAX(='Settings &amp; Rates'!$B$13-SUMIFS($I$8:I599,$E$8:E599,"Car/Van",$A$8:A599,"&gt;="&amp;='Settings &amp; Rates'!$B$3,$A$8:A599,"&lt;="&amp;='Settings &amp; Rates'!$B$4)),I600)*='Settings &amp; Rates'!$B$8  +MAX(I600-MAX(0,='Settings &amp; Rates'!$B$13-SUMIFS($I$8:I599,$E$8:E599,"Car/Van",$A$8:A599,"&gt;="&amp;='Settings &amp; Rates'!$B$3,$A$8:A599,"&lt;="&amp;='Settings &amp; Rates'!$B$4)),0)*='Settings &amp; Rates'!$B$9)/I600,IF(E600="Motorcycle",='Settings &amp; Rates'!$B$10,IF(E600="Bicycle",='Settings &amp; Rates'!$B$11,"")))),"")</f>
        <v/>
      </c>
      <c r="L600" s="6">
        <f>IF(E600="Car/Van",='Settings &amp; Rates'!$B$12*F600,0)</f>
        <v/>
      </c>
      <c r="M600" s="7">
        <f>IFERROR(IF(I600=0,"",IF(E600="Car/Van",  MIN(MAX(='Settings &amp; Rates'!$B$13-SUMIFS($I$8:I599,$E$8:E599,"Car/Van",$A$8:A599,"&gt;="&amp;='Settings &amp; Rates'!$B$3,$A$8:A599,"&lt;="&amp;='Settings &amp; Rates'!$B$4)),I600)*='Settings &amp; Rates'!$B$8 +MAX(I600-MAX(0,='Settings &amp; Rates'!$B$13-SUMIFS($I$8:I599,$E$8:E599,"Car/Van",$A$8:A599,"&gt;="&amp;='Settings &amp; Rates'!$B$3,$A$8:A599,"&lt;="&amp;='Settings &amp; Rates'!$B$4)),0)*='Settings &amp; Rates'!$B$9 +I600*F600*='Settings &amp; Rates'!$B$12,IF(E600="Motorcycle",I600*='Settings &amp; Rates'!$B$10,IF(E600="Bicycle",I600*='Settings &amp; Rates'!$B$11,0)))),"")</f>
        <v/>
      </c>
      <c r="N600" s="6" t="n"/>
    </row>
    <row r="601">
      <c r="A601" s="5" t="n"/>
      <c r="B601" s="6" t="n"/>
      <c r="C601" s="6" t="n"/>
      <c r="D601" s="6" t="n"/>
      <c r="E601" s="6" t="n"/>
      <c r="F601" s="6" t="n"/>
      <c r="G601" s="6" t="n"/>
      <c r="H601" s="6" t="n"/>
      <c r="I601" s="6" t="n"/>
      <c r="J601" s="6">
        <f>IF(E601&lt;&gt;"Car/Van","",SUMIFS($I$8:I601,$E$8:E601,"Car/Van",$A$8:A601,"&gt;="&amp;='Settings &amp; Rates'!$B$3,$A$8:A601,"&lt;="&amp;='Settings &amp; Rates'!$B$4))</f>
        <v/>
      </c>
      <c r="K601" s="6">
        <f>IFERROR(IF(I601=0,"",IF(E601="Car/Van",  (MIN(MAX(='Settings &amp; Rates'!$B$13-SUMIFS($I$8:I600,$E$8:E600,"Car/Van",$A$8:A600,"&gt;="&amp;='Settings &amp; Rates'!$B$3,$A$8:A600,"&lt;="&amp;='Settings &amp; Rates'!$B$4)),I601)*='Settings &amp; Rates'!$B$8  +MAX(I601-MAX(0,='Settings &amp; Rates'!$B$13-SUMIFS($I$8:I600,$E$8:E600,"Car/Van",$A$8:A600,"&gt;="&amp;='Settings &amp; Rates'!$B$3,$A$8:A600,"&lt;="&amp;='Settings &amp; Rates'!$B$4)),0)*='Settings &amp; Rates'!$B$9)/I601,IF(E601="Motorcycle",='Settings &amp; Rates'!$B$10,IF(E601="Bicycle",='Settings &amp; Rates'!$B$11,"")))),"")</f>
        <v/>
      </c>
      <c r="L601" s="6">
        <f>IF(E601="Car/Van",='Settings &amp; Rates'!$B$12*F601,0)</f>
        <v/>
      </c>
      <c r="M601" s="7">
        <f>IFERROR(IF(I601=0,"",IF(E601="Car/Van",  MIN(MAX(='Settings &amp; Rates'!$B$13-SUMIFS($I$8:I600,$E$8:E600,"Car/Van",$A$8:A600,"&gt;="&amp;='Settings &amp; Rates'!$B$3,$A$8:A600,"&lt;="&amp;='Settings &amp; Rates'!$B$4)),I601)*='Settings &amp; Rates'!$B$8 +MAX(I601-MAX(0,='Settings &amp; Rates'!$B$13-SUMIFS($I$8:I600,$E$8:E600,"Car/Van",$A$8:A600,"&gt;="&amp;='Settings &amp; Rates'!$B$3,$A$8:A600,"&lt;="&amp;='Settings &amp; Rates'!$B$4)),0)*='Settings &amp; Rates'!$B$9 +I601*F601*='Settings &amp; Rates'!$B$12,IF(E601="Motorcycle",I601*='Settings &amp; Rates'!$B$10,IF(E601="Bicycle",I601*='Settings &amp; Rates'!$B$11,0)))),"")</f>
        <v/>
      </c>
      <c r="N601" s="6" t="n"/>
    </row>
    <row r="602">
      <c r="A602" s="5" t="n"/>
      <c r="B602" s="6" t="n"/>
      <c r="C602" s="6" t="n"/>
      <c r="D602" s="6" t="n"/>
      <c r="E602" s="6" t="n"/>
      <c r="F602" s="6" t="n"/>
      <c r="G602" s="6" t="n"/>
      <c r="H602" s="6" t="n"/>
      <c r="I602" s="6" t="n"/>
      <c r="J602" s="6">
        <f>IF(E602&lt;&gt;"Car/Van","",SUMIFS($I$8:I602,$E$8:E602,"Car/Van",$A$8:A602,"&gt;="&amp;='Settings &amp; Rates'!$B$3,$A$8:A602,"&lt;="&amp;='Settings &amp; Rates'!$B$4))</f>
        <v/>
      </c>
      <c r="K602" s="6">
        <f>IFERROR(IF(I602=0,"",IF(E602="Car/Van",  (MIN(MAX(='Settings &amp; Rates'!$B$13-SUMIFS($I$8:I601,$E$8:E601,"Car/Van",$A$8:A601,"&gt;="&amp;='Settings &amp; Rates'!$B$3,$A$8:A601,"&lt;="&amp;='Settings &amp; Rates'!$B$4)),I602)*='Settings &amp; Rates'!$B$8  +MAX(I602-MAX(0,='Settings &amp; Rates'!$B$13-SUMIFS($I$8:I601,$E$8:E601,"Car/Van",$A$8:A601,"&gt;="&amp;='Settings &amp; Rates'!$B$3,$A$8:A601,"&lt;="&amp;='Settings &amp; Rates'!$B$4)),0)*='Settings &amp; Rates'!$B$9)/I602,IF(E602="Motorcycle",='Settings &amp; Rates'!$B$10,IF(E602="Bicycle",='Settings &amp; Rates'!$B$11,"")))),"")</f>
        <v/>
      </c>
      <c r="L602" s="6">
        <f>IF(E602="Car/Van",='Settings &amp; Rates'!$B$12*F602,0)</f>
        <v/>
      </c>
      <c r="M602" s="7">
        <f>IFERROR(IF(I602=0,"",IF(E602="Car/Van",  MIN(MAX(='Settings &amp; Rates'!$B$13-SUMIFS($I$8:I601,$E$8:E601,"Car/Van",$A$8:A601,"&gt;="&amp;='Settings &amp; Rates'!$B$3,$A$8:A601,"&lt;="&amp;='Settings &amp; Rates'!$B$4)),I602)*='Settings &amp; Rates'!$B$8 +MAX(I602-MAX(0,='Settings &amp; Rates'!$B$13-SUMIFS($I$8:I601,$E$8:E601,"Car/Van",$A$8:A601,"&gt;="&amp;='Settings &amp; Rates'!$B$3,$A$8:A601,"&lt;="&amp;='Settings &amp; Rates'!$B$4)),0)*='Settings &amp; Rates'!$B$9 +I602*F602*='Settings &amp; Rates'!$B$12,IF(E602="Motorcycle",I602*='Settings &amp; Rates'!$B$10,IF(E602="Bicycle",I602*='Settings &amp; Rates'!$B$11,0)))),"")</f>
        <v/>
      </c>
      <c r="N602" s="6" t="n"/>
    </row>
    <row r="603">
      <c r="A603" s="5" t="n"/>
      <c r="B603" s="6" t="n"/>
      <c r="C603" s="6" t="n"/>
      <c r="D603" s="6" t="n"/>
      <c r="E603" s="6" t="n"/>
      <c r="F603" s="6" t="n"/>
      <c r="G603" s="6" t="n"/>
      <c r="H603" s="6" t="n"/>
      <c r="I603" s="6" t="n"/>
      <c r="J603" s="6">
        <f>IF(E603&lt;&gt;"Car/Van","",SUMIFS($I$8:I603,$E$8:E603,"Car/Van",$A$8:A603,"&gt;="&amp;='Settings &amp; Rates'!$B$3,$A$8:A603,"&lt;="&amp;='Settings &amp; Rates'!$B$4))</f>
        <v/>
      </c>
      <c r="K603" s="6">
        <f>IFERROR(IF(I603=0,"",IF(E603="Car/Van",  (MIN(MAX(='Settings &amp; Rates'!$B$13-SUMIFS($I$8:I602,$E$8:E602,"Car/Van",$A$8:A602,"&gt;="&amp;='Settings &amp; Rates'!$B$3,$A$8:A602,"&lt;="&amp;='Settings &amp; Rates'!$B$4)),I603)*='Settings &amp; Rates'!$B$8  +MAX(I603-MAX(0,='Settings &amp; Rates'!$B$13-SUMIFS($I$8:I602,$E$8:E602,"Car/Van",$A$8:A602,"&gt;="&amp;='Settings &amp; Rates'!$B$3,$A$8:A602,"&lt;="&amp;='Settings &amp; Rates'!$B$4)),0)*='Settings &amp; Rates'!$B$9)/I603,IF(E603="Motorcycle",='Settings &amp; Rates'!$B$10,IF(E603="Bicycle",='Settings &amp; Rates'!$B$11,"")))),"")</f>
        <v/>
      </c>
      <c r="L603" s="6">
        <f>IF(E603="Car/Van",='Settings &amp; Rates'!$B$12*F603,0)</f>
        <v/>
      </c>
      <c r="M603" s="7">
        <f>IFERROR(IF(I603=0,"",IF(E603="Car/Van",  MIN(MAX(='Settings &amp; Rates'!$B$13-SUMIFS($I$8:I602,$E$8:E602,"Car/Van",$A$8:A602,"&gt;="&amp;='Settings &amp; Rates'!$B$3,$A$8:A602,"&lt;="&amp;='Settings &amp; Rates'!$B$4)),I603)*='Settings &amp; Rates'!$B$8 +MAX(I603-MAX(0,='Settings &amp; Rates'!$B$13-SUMIFS($I$8:I602,$E$8:E602,"Car/Van",$A$8:A602,"&gt;="&amp;='Settings &amp; Rates'!$B$3,$A$8:A602,"&lt;="&amp;='Settings &amp; Rates'!$B$4)),0)*='Settings &amp; Rates'!$B$9 +I603*F603*='Settings &amp; Rates'!$B$12,IF(E603="Motorcycle",I603*='Settings &amp; Rates'!$B$10,IF(E603="Bicycle",I603*='Settings &amp; Rates'!$B$11,0)))),"")</f>
        <v/>
      </c>
      <c r="N603" s="6" t="n"/>
    </row>
    <row r="604">
      <c r="A604" s="5" t="n"/>
      <c r="B604" s="6" t="n"/>
      <c r="C604" s="6" t="n"/>
      <c r="D604" s="6" t="n"/>
      <c r="E604" s="6" t="n"/>
      <c r="F604" s="6" t="n"/>
      <c r="G604" s="6" t="n"/>
      <c r="H604" s="6" t="n"/>
      <c r="I604" s="6" t="n"/>
      <c r="J604" s="6">
        <f>IF(E604&lt;&gt;"Car/Van","",SUMIFS($I$8:I604,$E$8:E604,"Car/Van",$A$8:A604,"&gt;="&amp;='Settings &amp; Rates'!$B$3,$A$8:A604,"&lt;="&amp;='Settings &amp; Rates'!$B$4))</f>
        <v/>
      </c>
      <c r="K604" s="6">
        <f>IFERROR(IF(I604=0,"",IF(E604="Car/Van",  (MIN(MAX(='Settings &amp; Rates'!$B$13-SUMIFS($I$8:I603,$E$8:E603,"Car/Van",$A$8:A603,"&gt;="&amp;='Settings &amp; Rates'!$B$3,$A$8:A603,"&lt;="&amp;='Settings &amp; Rates'!$B$4)),I604)*='Settings &amp; Rates'!$B$8  +MAX(I604-MAX(0,='Settings &amp; Rates'!$B$13-SUMIFS($I$8:I603,$E$8:E603,"Car/Van",$A$8:A603,"&gt;="&amp;='Settings &amp; Rates'!$B$3,$A$8:A603,"&lt;="&amp;='Settings &amp; Rates'!$B$4)),0)*='Settings &amp; Rates'!$B$9)/I604,IF(E604="Motorcycle",='Settings &amp; Rates'!$B$10,IF(E604="Bicycle",='Settings &amp; Rates'!$B$11,"")))),"")</f>
        <v/>
      </c>
      <c r="L604" s="6">
        <f>IF(E604="Car/Van",='Settings &amp; Rates'!$B$12*F604,0)</f>
        <v/>
      </c>
      <c r="M604" s="7">
        <f>IFERROR(IF(I604=0,"",IF(E604="Car/Van",  MIN(MAX(='Settings &amp; Rates'!$B$13-SUMIFS($I$8:I603,$E$8:E603,"Car/Van",$A$8:A603,"&gt;="&amp;='Settings &amp; Rates'!$B$3,$A$8:A603,"&lt;="&amp;='Settings &amp; Rates'!$B$4)),I604)*='Settings &amp; Rates'!$B$8 +MAX(I604-MAX(0,='Settings &amp; Rates'!$B$13-SUMIFS($I$8:I603,$E$8:E603,"Car/Van",$A$8:A603,"&gt;="&amp;='Settings &amp; Rates'!$B$3,$A$8:A603,"&lt;="&amp;='Settings &amp; Rates'!$B$4)),0)*='Settings &amp; Rates'!$B$9 +I604*F604*='Settings &amp; Rates'!$B$12,IF(E604="Motorcycle",I604*='Settings &amp; Rates'!$B$10,IF(E604="Bicycle",I604*='Settings &amp; Rates'!$B$11,0)))),"")</f>
        <v/>
      </c>
      <c r="N604" s="6" t="n"/>
    </row>
    <row r="605">
      <c r="A605" s="5" t="n"/>
      <c r="B605" s="6" t="n"/>
      <c r="C605" s="6" t="n"/>
      <c r="D605" s="6" t="n"/>
      <c r="E605" s="6" t="n"/>
      <c r="F605" s="6" t="n"/>
      <c r="G605" s="6" t="n"/>
      <c r="H605" s="6" t="n"/>
      <c r="I605" s="6" t="n"/>
      <c r="J605" s="6">
        <f>IF(E605&lt;&gt;"Car/Van","",SUMIFS($I$8:I605,$E$8:E605,"Car/Van",$A$8:A605,"&gt;="&amp;='Settings &amp; Rates'!$B$3,$A$8:A605,"&lt;="&amp;='Settings &amp; Rates'!$B$4))</f>
        <v/>
      </c>
      <c r="K605" s="6">
        <f>IFERROR(IF(I605=0,"",IF(E605="Car/Van",  (MIN(MAX(='Settings &amp; Rates'!$B$13-SUMIFS($I$8:I604,$E$8:E604,"Car/Van",$A$8:A604,"&gt;="&amp;='Settings &amp; Rates'!$B$3,$A$8:A604,"&lt;="&amp;='Settings &amp; Rates'!$B$4)),I605)*='Settings &amp; Rates'!$B$8  +MAX(I605-MAX(0,='Settings &amp; Rates'!$B$13-SUMIFS($I$8:I604,$E$8:E604,"Car/Van",$A$8:A604,"&gt;="&amp;='Settings &amp; Rates'!$B$3,$A$8:A604,"&lt;="&amp;='Settings &amp; Rates'!$B$4)),0)*='Settings &amp; Rates'!$B$9)/I605,IF(E605="Motorcycle",='Settings &amp; Rates'!$B$10,IF(E605="Bicycle",='Settings &amp; Rates'!$B$11,"")))),"")</f>
        <v/>
      </c>
      <c r="L605" s="6">
        <f>IF(E605="Car/Van",='Settings &amp; Rates'!$B$12*F605,0)</f>
        <v/>
      </c>
      <c r="M605" s="7">
        <f>IFERROR(IF(I605=0,"",IF(E605="Car/Van",  MIN(MAX(='Settings &amp; Rates'!$B$13-SUMIFS($I$8:I604,$E$8:E604,"Car/Van",$A$8:A604,"&gt;="&amp;='Settings &amp; Rates'!$B$3,$A$8:A604,"&lt;="&amp;='Settings &amp; Rates'!$B$4)),I605)*='Settings &amp; Rates'!$B$8 +MAX(I605-MAX(0,='Settings &amp; Rates'!$B$13-SUMIFS($I$8:I604,$E$8:E604,"Car/Van",$A$8:A604,"&gt;="&amp;='Settings &amp; Rates'!$B$3,$A$8:A604,"&lt;="&amp;='Settings &amp; Rates'!$B$4)),0)*='Settings &amp; Rates'!$B$9 +I605*F605*='Settings &amp; Rates'!$B$12,IF(E605="Motorcycle",I605*='Settings &amp; Rates'!$B$10,IF(E605="Bicycle",I605*='Settings &amp; Rates'!$B$11,0)))),"")</f>
        <v/>
      </c>
      <c r="N605" s="6" t="n"/>
    </row>
    <row r="606">
      <c r="A606" s="5" t="n"/>
      <c r="B606" s="6" t="n"/>
      <c r="C606" s="6" t="n"/>
      <c r="D606" s="6" t="n"/>
      <c r="E606" s="6" t="n"/>
      <c r="F606" s="6" t="n"/>
      <c r="G606" s="6" t="n"/>
      <c r="H606" s="6" t="n"/>
      <c r="I606" s="6" t="n"/>
      <c r="J606" s="6">
        <f>IF(E606&lt;&gt;"Car/Van","",SUMIFS($I$8:I606,$E$8:E606,"Car/Van",$A$8:A606,"&gt;="&amp;='Settings &amp; Rates'!$B$3,$A$8:A606,"&lt;="&amp;='Settings &amp; Rates'!$B$4))</f>
        <v/>
      </c>
      <c r="K606" s="6">
        <f>IFERROR(IF(I606=0,"",IF(E606="Car/Van",  (MIN(MAX(='Settings &amp; Rates'!$B$13-SUMIFS($I$8:I605,$E$8:E605,"Car/Van",$A$8:A605,"&gt;="&amp;='Settings &amp; Rates'!$B$3,$A$8:A605,"&lt;="&amp;='Settings &amp; Rates'!$B$4)),I606)*='Settings &amp; Rates'!$B$8  +MAX(I606-MAX(0,='Settings &amp; Rates'!$B$13-SUMIFS($I$8:I605,$E$8:E605,"Car/Van",$A$8:A605,"&gt;="&amp;='Settings &amp; Rates'!$B$3,$A$8:A605,"&lt;="&amp;='Settings &amp; Rates'!$B$4)),0)*='Settings &amp; Rates'!$B$9)/I606,IF(E606="Motorcycle",='Settings &amp; Rates'!$B$10,IF(E606="Bicycle",='Settings &amp; Rates'!$B$11,"")))),"")</f>
        <v/>
      </c>
      <c r="L606" s="6">
        <f>IF(E606="Car/Van",='Settings &amp; Rates'!$B$12*F606,0)</f>
        <v/>
      </c>
      <c r="M606" s="7">
        <f>IFERROR(IF(I606=0,"",IF(E606="Car/Van",  MIN(MAX(='Settings &amp; Rates'!$B$13-SUMIFS($I$8:I605,$E$8:E605,"Car/Van",$A$8:A605,"&gt;="&amp;='Settings &amp; Rates'!$B$3,$A$8:A605,"&lt;="&amp;='Settings &amp; Rates'!$B$4)),I606)*='Settings &amp; Rates'!$B$8 +MAX(I606-MAX(0,='Settings &amp; Rates'!$B$13-SUMIFS($I$8:I605,$E$8:E605,"Car/Van",$A$8:A605,"&gt;="&amp;='Settings &amp; Rates'!$B$3,$A$8:A605,"&lt;="&amp;='Settings &amp; Rates'!$B$4)),0)*='Settings &amp; Rates'!$B$9 +I606*F606*='Settings &amp; Rates'!$B$12,IF(E606="Motorcycle",I606*='Settings &amp; Rates'!$B$10,IF(E606="Bicycle",I606*='Settings &amp; Rates'!$B$11,0)))),"")</f>
        <v/>
      </c>
      <c r="N606" s="6" t="n"/>
    </row>
    <row r="607">
      <c r="A607" s="5" t="n"/>
      <c r="B607" s="6" t="n"/>
      <c r="C607" s="6" t="n"/>
      <c r="D607" s="6" t="n"/>
      <c r="E607" s="6" t="n"/>
      <c r="F607" s="6" t="n"/>
      <c r="G607" s="6" t="n"/>
      <c r="H607" s="6" t="n"/>
      <c r="I607" s="6" t="n"/>
      <c r="J607" s="6">
        <f>IF(E607&lt;&gt;"Car/Van","",SUMIFS($I$8:I607,$E$8:E607,"Car/Van",$A$8:A607,"&gt;="&amp;='Settings &amp; Rates'!$B$3,$A$8:A607,"&lt;="&amp;='Settings &amp; Rates'!$B$4))</f>
        <v/>
      </c>
      <c r="K607" s="6">
        <f>IFERROR(IF(I607=0,"",IF(E607="Car/Van",  (MIN(MAX(='Settings &amp; Rates'!$B$13-SUMIFS($I$8:I606,$E$8:E606,"Car/Van",$A$8:A606,"&gt;="&amp;='Settings &amp; Rates'!$B$3,$A$8:A606,"&lt;="&amp;='Settings &amp; Rates'!$B$4)),I607)*='Settings &amp; Rates'!$B$8  +MAX(I607-MAX(0,='Settings &amp; Rates'!$B$13-SUMIFS($I$8:I606,$E$8:E606,"Car/Van",$A$8:A606,"&gt;="&amp;='Settings &amp; Rates'!$B$3,$A$8:A606,"&lt;="&amp;='Settings &amp; Rates'!$B$4)),0)*='Settings &amp; Rates'!$B$9)/I607,IF(E607="Motorcycle",='Settings &amp; Rates'!$B$10,IF(E607="Bicycle",='Settings &amp; Rates'!$B$11,"")))),"")</f>
        <v/>
      </c>
      <c r="L607" s="6">
        <f>IF(E607="Car/Van",='Settings &amp; Rates'!$B$12*F607,0)</f>
        <v/>
      </c>
      <c r="M607" s="7">
        <f>IFERROR(IF(I607=0,"",IF(E607="Car/Van",  MIN(MAX(='Settings &amp; Rates'!$B$13-SUMIFS($I$8:I606,$E$8:E606,"Car/Van",$A$8:A606,"&gt;="&amp;='Settings &amp; Rates'!$B$3,$A$8:A606,"&lt;="&amp;='Settings &amp; Rates'!$B$4)),I607)*='Settings &amp; Rates'!$B$8 +MAX(I607-MAX(0,='Settings &amp; Rates'!$B$13-SUMIFS($I$8:I606,$E$8:E606,"Car/Van",$A$8:A606,"&gt;="&amp;='Settings &amp; Rates'!$B$3,$A$8:A606,"&lt;="&amp;='Settings &amp; Rates'!$B$4)),0)*='Settings &amp; Rates'!$B$9 +I607*F607*='Settings &amp; Rates'!$B$12,IF(E607="Motorcycle",I607*='Settings &amp; Rates'!$B$10,IF(E607="Bicycle",I607*='Settings &amp; Rates'!$B$11,0)))),"")</f>
        <v/>
      </c>
      <c r="N607" s="6" t="n"/>
    </row>
    <row r="608">
      <c r="A608" s="5" t="n"/>
      <c r="B608" s="6" t="n"/>
      <c r="C608" s="6" t="n"/>
      <c r="D608" s="6" t="n"/>
      <c r="E608" s="6" t="n"/>
      <c r="F608" s="6" t="n"/>
      <c r="G608" s="6" t="n"/>
      <c r="H608" s="6" t="n"/>
      <c r="I608" s="6" t="n"/>
      <c r="J608" s="6">
        <f>IF(E608&lt;&gt;"Car/Van","",SUMIFS($I$8:I608,$E$8:E608,"Car/Van",$A$8:A608,"&gt;="&amp;='Settings &amp; Rates'!$B$3,$A$8:A608,"&lt;="&amp;='Settings &amp; Rates'!$B$4))</f>
        <v/>
      </c>
      <c r="K608" s="6">
        <f>IFERROR(IF(I608=0,"",IF(E608="Car/Van",  (MIN(MAX(='Settings &amp; Rates'!$B$13-SUMIFS($I$8:I607,$E$8:E607,"Car/Van",$A$8:A607,"&gt;="&amp;='Settings &amp; Rates'!$B$3,$A$8:A607,"&lt;="&amp;='Settings &amp; Rates'!$B$4)),I608)*='Settings &amp; Rates'!$B$8  +MAX(I608-MAX(0,='Settings &amp; Rates'!$B$13-SUMIFS($I$8:I607,$E$8:E607,"Car/Van",$A$8:A607,"&gt;="&amp;='Settings &amp; Rates'!$B$3,$A$8:A607,"&lt;="&amp;='Settings &amp; Rates'!$B$4)),0)*='Settings &amp; Rates'!$B$9)/I608,IF(E608="Motorcycle",='Settings &amp; Rates'!$B$10,IF(E608="Bicycle",='Settings &amp; Rates'!$B$11,"")))),"")</f>
        <v/>
      </c>
      <c r="L608" s="6">
        <f>IF(E608="Car/Van",='Settings &amp; Rates'!$B$12*F608,0)</f>
        <v/>
      </c>
      <c r="M608" s="7">
        <f>IFERROR(IF(I608=0,"",IF(E608="Car/Van",  MIN(MAX(='Settings &amp; Rates'!$B$13-SUMIFS($I$8:I607,$E$8:E607,"Car/Van",$A$8:A607,"&gt;="&amp;='Settings &amp; Rates'!$B$3,$A$8:A607,"&lt;="&amp;='Settings &amp; Rates'!$B$4)),I608)*='Settings &amp; Rates'!$B$8 +MAX(I608-MAX(0,='Settings &amp; Rates'!$B$13-SUMIFS($I$8:I607,$E$8:E607,"Car/Van",$A$8:A607,"&gt;="&amp;='Settings &amp; Rates'!$B$3,$A$8:A607,"&lt;="&amp;='Settings &amp; Rates'!$B$4)),0)*='Settings &amp; Rates'!$B$9 +I608*F608*='Settings &amp; Rates'!$B$12,IF(E608="Motorcycle",I608*='Settings &amp; Rates'!$B$10,IF(E608="Bicycle",I608*='Settings &amp; Rates'!$B$11,0)))),"")</f>
        <v/>
      </c>
      <c r="N608" s="6" t="n"/>
    </row>
    <row r="609">
      <c r="A609" s="5" t="n"/>
      <c r="B609" s="6" t="n"/>
      <c r="C609" s="6" t="n"/>
      <c r="D609" s="6" t="n"/>
      <c r="E609" s="6" t="n"/>
      <c r="F609" s="6" t="n"/>
      <c r="G609" s="6" t="n"/>
      <c r="H609" s="6" t="n"/>
      <c r="I609" s="6" t="n"/>
      <c r="J609" s="6">
        <f>IF(E609&lt;&gt;"Car/Van","",SUMIFS($I$8:I609,$E$8:E609,"Car/Van",$A$8:A609,"&gt;="&amp;='Settings &amp; Rates'!$B$3,$A$8:A609,"&lt;="&amp;='Settings &amp; Rates'!$B$4))</f>
        <v/>
      </c>
      <c r="K609" s="6">
        <f>IFERROR(IF(I609=0,"",IF(E609="Car/Van",  (MIN(MAX(='Settings &amp; Rates'!$B$13-SUMIFS($I$8:I608,$E$8:E608,"Car/Van",$A$8:A608,"&gt;="&amp;='Settings &amp; Rates'!$B$3,$A$8:A608,"&lt;="&amp;='Settings &amp; Rates'!$B$4)),I609)*='Settings &amp; Rates'!$B$8  +MAX(I609-MAX(0,='Settings &amp; Rates'!$B$13-SUMIFS($I$8:I608,$E$8:E608,"Car/Van",$A$8:A608,"&gt;="&amp;='Settings &amp; Rates'!$B$3,$A$8:A608,"&lt;="&amp;='Settings &amp; Rates'!$B$4)),0)*='Settings &amp; Rates'!$B$9)/I609,IF(E609="Motorcycle",='Settings &amp; Rates'!$B$10,IF(E609="Bicycle",='Settings &amp; Rates'!$B$11,"")))),"")</f>
        <v/>
      </c>
      <c r="L609" s="6">
        <f>IF(E609="Car/Van",='Settings &amp; Rates'!$B$12*F609,0)</f>
        <v/>
      </c>
      <c r="M609" s="7">
        <f>IFERROR(IF(I609=0,"",IF(E609="Car/Van",  MIN(MAX(='Settings &amp; Rates'!$B$13-SUMIFS($I$8:I608,$E$8:E608,"Car/Van",$A$8:A608,"&gt;="&amp;='Settings &amp; Rates'!$B$3,$A$8:A608,"&lt;="&amp;='Settings &amp; Rates'!$B$4)),I609)*='Settings &amp; Rates'!$B$8 +MAX(I609-MAX(0,='Settings &amp; Rates'!$B$13-SUMIFS($I$8:I608,$E$8:E608,"Car/Van",$A$8:A608,"&gt;="&amp;='Settings &amp; Rates'!$B$3,$A$8:A608,"&lt;="&amp;='Settings &amp; Rates'!$B$4)),0)*='Settings &amp; Rates'!$B$9 +I609*F609*='Settings &amp; Rates'!$B$12,IF(E609="Motorcycle",I609*='Settings &amp; Rates'!$B$10,IF(E609="Bicycle",I609*='Settings &amp; Rates'!$B$11,0)))),"")</f>
        <v/>
      </c>
      <c r="N609" s="6" t="n"/>
    </row>
    <row r="610">
      <c r="A610" s="5" t="n"/>
      <c r="B610" s="6" t="n"/>
      <c r="C610" s="6" t="n"/>
      <c r="D610" s="6" t="n"/>
      <c r="E610" s="6" t="n"/>
      <c r="F610" s="6" t="n"/>
      <c r="G610" s="6" t="n"/>
      <c r="H610" s="6" t="n"/>
      <c r="I610" s="6" t="n"/>
      <c r="J610" s="6">
        <f>IF(E610&lt;&gt;"Car/Van","",SUMIFS($I$8:I610,$E$8:E610,"Car/Van",$A$8:A610,"&gt;="&amp;='Settings &amp; Rates'!$B$3,$A$8:A610,"&lt;="&amp;='Settings &amp; Rates'!$B$4))</f>
        <v/>
      </c>
      <c r="K610" s="6">
        <f>IFERROR(IF(I610=0,"",IF(E610="Car/Van",  (MIN(MAX(='Settings &amp; Rates'!$B$13-SUMIFS($I$8:I609,$E$8:E609,"Car/Van",$A$8:A609,"&gt;="&amp;='Settings &amp; Rates'!$B$3,$A$8:A609,"&lt;="&amp;='Settings &amp; Rates'!$B$4)),I610)*='Settings &amp; Rates'!$B$8  +MAX(I610-MAX(0,='Settings &amp; Rates'!$B$13-SUMIFS($I$8:I609,$E$8:E609,"Car/Van",$A$8:A609,"&gt;="&amp;='Settings &amp; Rates'!$B$3,$A$8:A609,"&lt;="&amp;='Settings &amp; Rates'!$B$4)),0)*='Settings &amp; Rates'!$B$9)/I610,IF(E610="Motorcycle",='Settings &amp; Rates'!$B$10,IF(E610="Bicycle",='Settings &amp; Rates'!$B$11,"")))),"")</f>
        <v/>
      </c>
      <c r="L610" s="6">
        <f>IF(E610="Car/Van",='Settings &amp; Rates'!$B$12*F610,0)</f>
        <v/>
      </c>
      <c r="M610" s="7">
        <f>IFERROR(IF(I610=0,"",IF(E610="Car/Van",  MIN(MAX(='Settings &amp; Rates'!$B$13-SUMIFS($I$8:I609,$E$8:E609,"Car/Van",$A$8:A609,"&gt;="&amp;='Settings &amp; Rates'!$B$3,$A$8:A609,"&lt;="&amp;='Settings &amp; Rates'!$B$4)),I610)*='Settings &amp; Rates'!$B$8 +MAX(I610-MAX(0,='Settings &amp; Rates'!$B$13-SUMIFS($I$8:I609,$E$8:E609,"Car/Van",$A$8:A609,"&gt;="&amp;='Settings &amp; Rates'!$B$3,$A$8:A609,"&lt;="&amp;='Settings &amp; Rates'!$B$4)),0)*='Settings &amp; Rates'!$B$9 +I610*F610*='Settings &amp; Rates'!$B$12,IF(E610="Motorcycle",I610*='Settings &amp; Rates'!$B$10,IF(E610="Bicycle",I610*='Settings &amp; Rates'!$B$11,0)))),"")</f>
        <v/>
      </c>
      <c r="N610" s="6" t="n"/>
    </row>
    <row r="611">
      <c r="A611" s="5" t="n"/>
      <c r="B611" s="6" t="n"/>
      <c r="C611" s="6" t="n"/>
      <c r="D611" s="6" t="n"/>
      <c r="E611" s="6" t="n"/>
      <c r="F611" s="6" t="n"/>
      <c r="G611" s="6" t="n"/>
      <c r="H611" s="6" t="n"/>
      <c r="I611" s="6" t="n"/>
      <c r="J611" s="6">
        <f>IF(E611&lt;&gt;"Car/Van","",SUMIFS($I$8:I611,$E$8:E611,"Car/Van",$A$8:A611,"&gt;="&amp;='Settings &amp; Rates'!$B$3,$A$8:A611,"&lt;="&amp;='Settings &amp; Rates'!$B$4))</f>
        <v/>
      </c>
      <c r="K611" s="6">
        <f>IFERROR(IF(I611=0,"",IF(E611="Car/Van",  (MIN(MAX(='Settings &amp; Rates'!$B$13-SUMIFS($I$8:I610,$E$8:E610,"Car/Van",$A$8:A610,"&gt;="&amp;='Settings &amp; Rates'!$B$3,$A$8:A610,"&lt;="&amp;='Settings &amp; Rates'!$B$4)),I611)*='Settings &amp; Rates'!$B$8  +MAX(I611-MAX(0,='Settings &amp; Rates'!$B$13-SUMIFS($I$8:I610,$E$8:E610,"Car/Van",$A$8:A610,"&gt;="&amp;='Settings &amp; Rates'!$B$3,$A$8:A610,"&lt;="&amp;='Settings &amp; Rates'!$B$4)),0)*='Settings &amp; Rates'!$B$9)/I611,IF(E611="Motorcycle",='Settings &amp; Rates'!$B$10,IF(E611="Bicycle",='Settings &amp; Rates'!$B$11,"")))),"")</f>
        <v/>
      </c>
      <c r="L611" s="6">
        <f>IF(E611="Car/Van",='Settings &amp; Rates'!$B$12*F611,0)</f>
        <v/>
      </c>
      <c r="M611" s="7">
        <f>IFERROR(IF(I611=0,"",IF(E611="Car/Van",  MIN(MAX(='Settings &amp; Rates'!$B$13-SUMIFS($I$8:I610,$E$8:E610,"Car/Van",$A$8:A610,"&gt;="&amp;='Settings &amp; Rates'!$B$3,$A$8:A610,"&lt;="&amp;='Settings &amp; Rates'!$B$4)),I611)*='Settings &amp; Rates'!$B$8 +MAX(I611-MAX(0,='Settings &amp; Rates'!$B$13-SUMIFS($I$8:I610,$E$8:E610,"Car/Van",$A$8:A610,"&gt;="&amp;='Settings &amp; Rates'!$B$3,$A$8:A610,"&lt;="&amp;='Settings &amp; Rates'!$B$4)),0)*='Settings &amp; Rates'!$B$9 +I611*F611*='Settings &amp; Rates'!$B$12,IF(E611="Motorcycle",I611*='Settings &amp; Rates'!$B$10,IF(E611="Bicycle",I611*='Settings &amp; Rates'!$B$11,0)))),"")</f>
        <v/>
      </c>
      <c r="N611" s="6" t="n"/>
    </row>
    <row r="612">
      <c r="A612" s="5" t="n"/>
      <c r="B612" s="6" t="n"/>
      <c r="C612" s="6" t="n"/>
      <c r="D612" s="6" t="n"/>
      <c r="E612" s="6" t="n"/>
      <c r="F612" s="6" t="n"/>
      <c r="G612" s="6" t="n"/>
      <c r="H612" s="6" t="n"/>
      <c r="I612" s="6" t="n"/>
      <c r="J612" s="6">
        <f>IF(E612&lt;&gt;"Car/Van","",SUMIFS($I$8:I612,$E$8:E612,"Car/Van",$A$8:A612,"&gt;="&amp;='Settings &amp; Rates'!$B$3,$A$8:A612,"&lt;="&amp;='Settings &amp; Rates'!$B$4))</f>
        <v/>
      </c>
      <c r="K612" s="6">
        <f>IFERROR(IF(I612=0,"",IF(E612="Car/Van",  (MIN(MAX(='Settings &amp; Rates'!$B$13-SUMIFS($I$8:I611,$E$8:E611,"Car/Van",$A$8:A611,"&gt;="&amp;='Settings &amp; Rates'!$B$3,$A$8:A611,"&lt;="&amp;='Settings &amp; Rates'!$B$4)),I612)*='Settings &amp; Rates'!$B$8  +MAX(I612-MAX(0,='Settings &amp; Rates'!$B$13-SUMIFS($I$8:I611,$E$8:E611,"Car/Van",$A$8:A611,"&gt;="&amp;='Settings &amp; Rates'!$B$3,$A$8:A611,"&lt;="&amp;='Settings &amp; Rates'!$B$4)),0)*='Settings &amp; Rates'!$B$9)/I612,IF(E612="Motorcycle",='Settings &amp; Rates'!$B$10,IF(E612="Bicycle",='Settings &amp; Rates'!$B$11,"")))),"")</f>
        <v/>
      </c>
      <c r="L612" s="6">
        <f>IF(E612="Car/Van",='Settings &amp; Rates'!$B$12*F612,0)</f>
        <v/>
      </c>
      <c r="M612" s="7">
        <f>IFERROR(IF(I612=0,"",IF(E612="Car/Van",  MIN(MAX(='Settings &amp; Rates'!$B$13-SUMIFS($I$8:I611,$E$8:E611,"Car/Van",$A$8:A611,"&gt;="&amp;='Settings &amp; Rates'!$B$3,$A$8:A611,"&lt;="&amp;='Settings &amp; Rates'!$B$4)),I612)*='Settings &amp; Rates'!$B$8 +MAX(I612-MAX(0,='Settings &amp; Rates'!$B$13-SUMIFS($I$8:I611,$E$8:E611,"Car/Van",$A$8:A611,"&gt;="&amp;='Settings &amp; Rates'!$B$3,$A$8:A611,"&lt;="&amp;='Settings &amp; Rates'!$B$4)),0)*='Settings &amp; Rates'!$B$9 +I612*F612*='Settings &amp; Rates'!$B$12,IF(E612="Motorcycle",I612*='Settings &amp; Rates'!$B$10,IF(E612="Bicycle",I612*='Settings &amp; Rates'!$B$11,0)))),"")</f>
        <v/>
      </c>
      <c r="N612" s="6" t="n"/>
    </row>
    <row r="613">
      <c r="A613" s="5" t="n"/>
      <c r="B613" s="6" t="n"/>
      <c r="C613" s="6" t="n"/>
      <c r="D613" s="6" t="n"/>
      <c r="E613" s="6" t="n"/>
      <c r="F613" s="6" t="n"/>
      <c r="G613" s="6" t="n"/>
      <c r="H613" s="6" t="n"/>
      <c r="I613" s="6" t="n"/>
      <c r="J613" s="6">
        <f>IF(E613&lt;&gt;"Car/Van","",SUMIFS($I$8:I613,$E$8:E613,"Car/Van",$A$8:A613,"&gt;="&amp;='Settings &amp; Rates'!$B$3,$A$8:A613,"&lt;="&amp;='Settings &amp; Rates'!$B$4))</f>
        <v/>
      </c>
      <c r="K613" s="6">
        <f>IFERROR(IF(I613=0,"",IF(E613="Car/Van",  (MIN(MAX(='Settings &amp; Rates'!$B$13-SUMIFS($I$8:I612,$E$8:E612,"Car/Van",$A$8:A612,"&gt;="&amp;='Settings &amp; Rates'!$B$3,$A$8:A612,"&lt;="&amp;='Settings &amp; Rates'!$B$4)),I613)*='Settings &amp; Rates'!$B$8  +MAX(I613-MAX(0,='Settings &amp; Rates'!$B$13-SUMIFS($I$8:I612,$E$8:E612,"Car/Van",$A$8:A612,"&gt;="&amp;='Settings &amp; Rates'!$B$3,$A$8:A612,"&lt;="&amp;='Settings &amp; Rates'!$B$4)),0)*='Settings &amp; Rates'!$B$9)/I613,IF(E613="Motorcycle",='Settings &amp; Rates'!$B$10,IF(E613="Bicycle",='Settings &amp; Rates'!$B$11,"")))),"")</f>
        <v/>
      </c>
      <c r="L613" s="6">
        <f>IF(E613="Car/Van",='Settings &amp; Rates'!$B$12*F613,0)</f>
        <v/>
      </c>
      <c r="M613" s="7">
        <f>IFERROR(IF(I613=0,"",IF(E613="Car/Van",  MIN(MAX(='Settings &amp; Rates'!$B$13-SUMIFS($I$8:I612,$E$8:E612,"Car/Van",$A$8:A612,"&gt;="&amp;='Settings &amp; Rates'!$B$3,$A$8:A612,"&lt;="&amp;='Settings &amp; Rates'!$B$4)),I613)*='Settings &amp; Rates'!$B$8 +MAX(I613-MAX(0,='Settings &amp; Rates'!$B$13-SUMIFS($I$8:I612,$E$8:E612,"Car/Van",$A$8:A612,"&gt;="&amp;='Settings &amp; Rates'!$B$3,$A$8:A612,"&lt;="&amp;='Settings &amp; Rates'!$B$4)),0)*='Settings &amp; Rates'!$B$9 +I613*F613*='Settings &amp; Rates'!$B$12,IF(E613="Motorcycle",I613*='Settings &amp; Rates'!$B$10,IF(E613="Bicycle",I613*='Settings &amp; Rates'!$B$11,0)))),"")</f>
        <v/>
      </c>
      <c r="N613" s="6" t="n"/>
    </row>
    <row r="614">
      <c r="A614" s="5" t="n"/>
      <c r="B614" s="6" t="n"/>
      <c r="C614" s="6" t="n"/>
      <c r="D614" s="6" t="n"/>
      <c r="E614" s="6" t="n"/>
      <c r="F614" s="6" t="n"/>
      <c r="G614" s="6" t="n"/>
      <c r="H614" s="6" t="n"/>
      <c r="I614" s="6" t="n"/>
      <c r="J614" s="6">
        <f>IF(E614&lt;&gt;"Car/Van","",SUMIFS($I$8:I614,$E$8:E614,"Car/Van",$A$8:A614,"&gt;="&amp;='Settings &amp; Rates'!$B$3,$A$8:A614,"&lt;="&amp;='Settings &amp; Rates'!$B$4))</f>
        <v/>
      </c>
      <c r="K614" s="6">
        <f>IFERROR(IF(I614=0,"",IF(E614="Car/Van",  (MIN(MAX(='Settings &amp; Rates'!$B$13-SUMIFS($I$8:I613,$E$8:E613,"Car/Van",$A$8:A613,"&gt;="&amp;='Settings &amp; Rates'!$B$3,$A$8:A613,"&lt;="&amp;='Settings &amp; Rates'!$B$4)),I614)*='Settings &amp; Rates'!$B$8  +MAX(I614-MAX(0,='Settings &amp; Rates'!$B$13-SUMIFS($I$8:I613,$E$8:E613,"Car/Van",$A$8:A613,"&gt;="&amp;='Settings &amp; Rates'!$B$3,$A$8:A613,"&lt;="&amp;='Settings &amp; Rates'!$B$4)),0)*='Settings &amp; Rates'!$B$9)/I614,IF(E614="Motorcycle",='Settings &amp; Rates'!$B$10,IF(E614="Bicycle",='Settings &amp; Rates'!$B$11,"")))),"")</f>
        <v/>
      </c>
      <c r="L614" s="6">
        <f>IF(E614="Car/Van",='Settings &amp; Rates'!$B$12*F614,0)</f>
        <v/>
      </c>
      <c r="M614" s="7">
        <f>IFERROR(IF(I614=0,"",IF(E614="Car/Van",  MIN(MAX(='Settings &amp; Rates'!$B$13-SUMIFS($I$8:I613,$E$8:E613,"Car/Van",$A$8:A613,"&gt;="&amp;='Settings &amp; Rates'!$B$3,$A$8:A613,"&lt;="&amp;='Settings &amp; Rates'!$B$4)),I614)*='Settings &amp; Rates'!$B$8 +MAX(I614-MAX(0,='Settings &amp; Rates'!$B$13-SUMIFS($I$8:I613,$E$8:E613,"Car/Van",$A$8:A613,"&gt;="&amp;='Settings &amp; Rates'!$B$3,$A$8:A613,"&lt;="&amp;='Settings &amp; Rates'!$B$4)),0)*='Settings &amp; Rates'!$B$9 +I614*F614*='Settings &amp; Rates'!$B$12,IF(E614="Motorcycle",I614*='Settings &amp; Rates'!$B$10,IF(E614="Bicycle",I614*='Settings &amp; Rates'!$B$11,0)))),"")</f>
        <v/>
      </c>
      <c r="N614" s="6" t="n"/>
    </row>
    <row r="615">
      <c r="A615" s="5" t="n"/>
      <c r="B615" s="6" t="n"/>
      <c r="C615" s="6" t="n"/>
      <c r="D615" s="6" t="n"/>
      <c r="E615" s="6" t="n"/>
      <c r="F615" s="6" t="n"/>
      <c r="G615" s="6" t="n"/>
      <c r="H615" s="6" t="n"/>
      <c r="I615" s="6" t="n"/>
      <c r="J615" s="6">
        <f>IF(E615&lt;&gt;"Car/Van","",SUMIFS($I$8:I615,$E$8:E615,"Car/Van",$A$8:A615,"&gt;="&amp;='Settings &amp; Rates'!$B$3,$A$8:A615,"&lt;="&amp;='Settings &amp; Rates'!$B$4))</f>
        <v/>
      </c>
      <c r="K615" s="6">
        <f>IFERROR(IF(I615=0,"",IF(E615="Car/Van",  (MIN(MAX(='Settings &amp; Rates'!$B$13-SUMIFS($I$8:I614,$E$8:E614,"Car/Van",$A$8:A614,"&gt;="&amp;='Settings &amp; Rates'!$B$3,$A$8:A614,"&lt;="&amp;='Settings &amp; Rates'!$B$4)),I615)*='Settings &amp; Rates'!$B$8  +MAX(I615-MAX(0,='Settings &amp; Rates'!$B$13-SUMIFS($I$8:I614,$E$8:E614,"Car/Van",$A$8:A614,"&gt;="&amp;='Settings &amp; Rates'!$B$3,$A$8:A614,"&lt;="&amp;='Settings &amp; Rates'!$B$4)),0)*='Settings &amp; Rates'!$B$9)/I615,IF(E615="Motorcycle",='Settings &amp; Rates'!$B$10,IF(E615="Bicycle",='Settings &amp; Rates'!$B$11,"")))),"")</f>
        <v/>
      </c>
      <c r="L615" s="6">
        <f>IF(E615="Car/Van",='Settings &amp; Rates'!$B$12*F615,0)</f>
        <v/>
      </c>
      <c r="M615" s="7">
        <f>IFERROR(IF(I615=0,"",IF(E615="Car/Van",  MIN(MAX(='Settings &amp; Rates'!$B$13-SUMIFS($I$8:I614,$E$8:E614,"Car/Van",$A$8:A614,"&gt;="&amp;='Settings &amp; Rates'!$B$3,$A$8:A614,"&lt;="&amp;='Settings &amp; Rates'!$B$4)),I615)*='Settings &amp; Rates'!$B$8 +MAX(I615-MAX(0,='Settings &amp; Rates'!$B$13-SUMIFS($I$8:I614,$E$8:E614,"Car/Van",$A$8:A614,"&gt;="&amp;='Settings &amp; Rates'!$B$3,$A$8:A614,"&lt;="&amp;='Settings &amp; Rates'!$B$4)),0)*='Settings &amp; Rates'!$B$9 +I615*F615*='Settings &amp; Rates'!$B$12,IF(E615="Motorcycle",I615*='Settings &amp; Rates'!$B$10,IF(E615="Bicycle",I615*='Settings &amp; Rates'!$B$11,0)))),"")</f>
        <v/>
      </c>
      <c r="N615" s="6" t="n"/>
    </row>
    <row r="616">
      <c r="A616" s="5" t="n"/>
      <c r="B616" s="6" t="n"/>
      <c r="C616" s="6" t="n"/>
      <c r="D616" s="6" t="n"/>
      <c r="E616" s="6" t="n"/>
      <c r="F616" s="6" t="n"/>
      <c r="G616" s="6" t="n"/>
      <c r="H616" s="6" t="n"/>
      <c r="I616" s="6" t="n"/>
      <c r="J616" s="6">
        <f>IF(E616&lt;&gt;"Car/Van","",SUMIFS($I$8:I616,$E$8:E616,"Car/Van",$A$8:A616,"&gt;="&amp;='Settings &amp; Rates'!$B$3,$A$8:A616,"&lt;="&amp;='Settings &amp; Rates'!$B$4))</f>
        <v/>
      </c>
      <c r="K616" s="6">
        <f>IFERROR(IF(I616=0,"",IF(E616="Car/Van",  (MIN(MAX(='Settings &amp; Rates'!$B$13-SUMIFS($I$8:I615,$E$8:E615,"Car/Van",$A$8:A615,"&gt;="&amp;='Settings &amp; Rates'!$B$3,$A$8:A615,"&lt;="&amp;='Settings &amp; Rates'!$B$4)),I616)*='Settings &amp; Rates'!$B$8  +MAX(I616-MAX(0,='Settings &amp; Rates'!$B$13-SUMIFS($I$8:I615,$E$8:E615,"Car/Van",$A$8:A615,"&gt;="&amp;='Settings &amp; Rates'!$B$3,$A$8:A615,"&lt;="&amp;='Settings &amp; Rates'!$B$4)),0)*='Settings &amp; Rates'!$B$9)/I616,IF(E616="Motorcycle",='Settings &amp; Rates'!$B$10,IF(E616="Bicycle",='Settings &amp; Rates'!$B$11,"")))),"")</f>
        <v/>
      </c>
      <c r="L616" s="6">
        <f>IF(E616="Car/Van",='Settings &amp; Rates'!$B$12*F616,0)</f>
        <v/>
      </c>
      <c r="M616" s="7">
        <f>IFERROR(IF(I616=0,"",IF(E616="Car/Van",  MIN(MAX(='Settings &amp; Rates'!$B$13-SUMIFS($I$8:I615,$E$8:E615,"Car/Van",$A$8:A615,"&gt;="&amp;='Settings &amp; Rates'!$B$3,$A$8:A615,"&lt;="&amp;='Settings &amp; Rates'!$B$4)),I616)*='Settings &amp; Rates'!$B$8 +MAX(I616-MAX(0,='Settings &amp; Rates'!$B$13-SUMIFS($I$8:I615,$E$8:E615,"Car/Van",$A$8:A615,"&gt;="&amp;='Settings &amp; Rates'!$B$3,$A$8:A615,"&lt;="&amp;='Settings &amp; Rates'!$B$4)),0)*='Settings &amp; Rates'!$B$9 +I616*F616*='Settings &amp; Rates'!$B$12,IF(E616="Motorcycle",I616*='Settings &amp; Rates'!$B$10,IF(E616="Bicycle",I616*='Settings &amp; Rates'!$B$11,0)))),"")</f>
        <v/>
      </c>
      <c r="N616" s="6" t="n"/>
    </row>
    <row r="617">
      <c r="A617" s="5" t="n"/>
      <c r="B617" s="6" t="n"/>
      <c r="C617" s="6" t="n"/>
      <c r="D617" s="6" t="n"/>
      <c r="E617" s="6" t="n"/>
      <c r="F617" s="6" t="n"/>
      <c r="G617" s="6" t="n"/>
      <c r="H617" s="6" t="n"/>
      <c r="I617" s="6" t="n"/>
      <c r="J617" s="6">
        <f>IF(E617&lt;&gt;"Car/Van","",SUMIFS($I$8:I617,$E$8:E617,"Car/Van",$A$8:A617,"&gt;="&amp;='Settings &amp; Rates'!$B$3,$A$8:A617,"&lt;="&amp;='Settings &amp; Rates'!$B$4))</f>
        <v/>
      </c>
      <c r="K617" s="6">
        <f>IFERROR(IF(I617=0,"",IF(E617="Car/Van",  (MIN(MAX(='Settings &amp; Rates'!$B$13-SUMIFS($I$8:I616,$E$8:E616,"Car/Van",$A$8:A616,"&gt;="&amp;='Settings &amp; Rates'!$B$3,$A$8:A616,"&lt;="&amp;='Settings &amp; Rates'!$B$4)),I617)*='Settings &amp; Rates'!$B$8  +MAX(I617-MAX(0,='Settings &amp; Rates'!$B$13-SUMIFS($I$8:I616,$E$8:E616,"Car/Van",$A$8:A616,"&gt;="&amp;='Settings &amp; Rates'!$B$3,$A$8:A616,"&lt;="&amp;='Settings &amp; Rates'!$B$4)),0)*='Settings &amp; Rates'!$B$9)/I617,IF(E617="Motorcycle",='Settings &amp; Rates'!$B$10,IF(E617="Bicycle",='Settings &amp; Rates'!$B$11,"")))),"")</f>
        <v/>
      </c>
      <c r="L617" s="6">
        <f>IF(E617="Car/Van",='Settings &amp; Rates'!$B$12*F617,0)</f>
        <v/>
      </c>
      <c r="M617" s="7">
        <f>IFERROR(IF(I617=0,"",IF(E617="Car/Van",  MIN(MAX(='Settings &amp; Rates'!$B$13-SUMIFS($I$8:I616,$E$8:E616,"Car/Van",$A$8:A616,"&gt;="&amp;='Settings &amp; Rates'!$B$3,$A$8:A616,"&lt;="&amp;='Settings &amp; Rates'!$B$4)),I617)*='Settings &amp; Rates'!$B$8 +MAX(I617-MAX(0,='Settings &amp; Rates'!$B$13-SUMIFS($I$8:I616,$E$8:E616,"Car/Van",$A$8:A616,"&gt;="&amp;='Settings &amp; Rates'!$B$3,$A$8:A616,"&lt;="&amp;='Settings &amp; Rates'!$B$4)),0)*='Settings &amp; Rates'!$B$9 +I617*F617*='Settings &amp; Rates'!$B$12,IF(E617="Motorcycle",I617*='Settings &amp; Rates'!$B$10,IF(E617="Bicycle",I617*='Settings &amp; Rates'!$B$11,0)))),"")</f>
        <v/>
      </c>
      <c r="N617" s="6" t="n"/>
    </row>
    <row r="618">
      <c r="A618" s="5" t="n"/>
      <c r="B618" s="6" t="n"/>
      <c r="C618" s="6" t="n"/>
      <c r="D618" s="6" t="n"/>
      <c r="E618" s="6" t="n"/>
      <c r="F618" s="6" t="n"/>
      <c r="G618" s="6" t="n"/>
      <c r="H618" s="6" t="n"/>
      <c r="I618" s="6" t="n"/>
      <c r="J618" s="6">
        <f>IF(E618&lt;&gt;"Car/Van","",SUMIFS($I$8:I618,$E$8:E618,"Car/Van",$A$8:A618,"&gt;="&amp;='Settings &amp; Rates'!$B$3,$A$8:A618,"&lt;="&amp;='Settings &amp; Rates'!$B$4))</f>
        <v/>
      </c>
      <c r="K618" s="6">
        <f>IFERROR(IF(I618=0,"",IF(E618="Car/Van",  (MIN(MAX(='Settings &amp; Rates'!$B$13-SUMIFS($I$8:I617,$E$8:E617,"Car/Van",$A$8:A617,"&gt;="&amp;='Settings &amp; Rates'!$B$3,$A$8:A617,"&lt;="&amp;='Settings &amp; Rates'!$B$4)),I618)*='Settings &amp; Rates'!$B$8  +MAX(I618-MAX(0,='Settings &amp; Rates'!$B$13-SUMIFS($I$8:I617,$E$8:E617,"Car/Van",$A$8:A617,"&gt;="&amp;='Settings &amp; Rates'!$B$3,$A$8:A617,"&lt;="&amp;='Settings &amp; Rates'!$B$4)),0)*='Settings &amp; Rates'!$B$9)/I618,IF(E618="Motorcycle",='Settings &amp; Rates'!$B$10,IF(E618="Bicycle",='Settings &amp; Rates'!$B$11,"")))),"")</f>
        <v/>
      </c>
      <c r="L618" s="6">
        <f>IF(E618="Car/Van",='Settings &amp; Rates'!$B$12*F618,0)</f>
        <v/>
      </c>
      <c r="M618" s="7">
        <f>IFERROR(IF(I618=0,"",IF(E618="Car/Van",  MIN(MAX(='Settings &amp; Rates'!$B$13-SUMIFS($I$8:I617,$E$8:E617,"Car/Van",$A$8:A617,"&gt;="&amp;='Settings &amp; Rates'!$B$3,$A$8:A617,"&lt;="&amp;='Settings &amp; Rates'!$B$4)),I618)*='Settings &amp; Rates'!$B$8 +MAX(I618-MAX(0,='Settings &amp; Rates'!$B$13-SUMIFS($I$8:I617,$E$8:E617,"Car/Van",$A$8:A617,"&gt;="&amp;='Settings &amp; Rates'!$B$3,$A$8:A617,"&lt;="&amp;='Settings &amp; Rates'!$B$4)),0)*='Settings &amp; Rates'!$B$9 +I618*F618*='Settings &amp; Rates'!$B$12,IF(E618="Motorcycle",I618*='Settings &amp; Rates'!$B$10,IF(E618="Bicycle",I618*='Settings &amp; Rates'!$B$11,0)))),"")</f>
        <v/>
      </c>
      <c r="N618" s="6" t="n"/>
    </row>
    <row r="619">
      <c r="A619" s="5" t="n"/>
      <c r="B619" s="6" t="n"/>
      <c r="C619" s="6" t="n"/>
      <c r="D619" s="6" t="n"/>
      <c r="E619" s="6" t="n"/>
      <c r="F619" s="6" t="n"/>
      <c r="G619" s="6" t="n"/>
      <c r="H619" s="6" t="n"/>
      <c r="I619" s="6" t="n"/>
      <c r="J619" s="6">
        <f>IF(E619&lt;&gt;"Car/Van","",SUMIFS($I$8:I619,$E$8:E619,"Car/Van",$A$8:A619,"&gt;="&amp;='Settings &amp; Rates'!$B$3,$A$8:A619,"&lt;="&amp;='Settings &amp; Rates'!$B$4))</f>
        <v/>
      </c>
      <c r="K619" s="6">
        <f>IFERROR(IF(I619=0,"",IF(E619="Car/Van",  (MIN(MAX(='Settings &amp; Rates'!$B$13-SUMIFS($I$8:I618,$E$8:E618,"Car/Van",$A$8:A618,"&gt;="&amp;='Settings &amp; Rates'!$B$3,$A$8:A618,"&lt;="&amp;='Settings &amp; Rates'!$B$4)),I619)*='Settings &amp; Rates'!$B$8  +MAX(I619-MAX(0,='Settings &amp; Rates'!$B$13-SUMIFS($I$8:I618,$E$8:E618,"Car/Van",$A$8:A618,"&gt;="&amp;='Settings &amp; Rates'!$B$3,$A$8:A618,"&lt;="&amp;='Settings &amp; Rates'!$B$4)),0)*='Settings &amp; Rates'!$B$9)/I619,IF(E619="Motorcycle",='Settings &amp; Rates'!$B$10,IF(E619="Bicycle",='Settings &amp; Rates'!$B$11,"")))),"")</f>
        <v/>
      </c>
      <c r="L619" s="6">
        <f>IF(E619="Car/Van",='Settings &amp; Rates'!$B$12*F619,0)</f>
        <v/>
      </c>
      <c r="M619" s="7">
        <f>IFERROR(IF(I619=0,"",IF(E619="Car/Van",  MIN(MAX(='Settings &amp; Rates'!$B$13-SUMIFS($I$8:I618,$E$8:E618,"Car/Van",$A$8:A618,"&gt;="&amp;='Settings &amp; Rates'!$B$3,$A$8:A618,"&lt;="&amp;='Settings &amp; Rates'!$B$4)),I619)*='Settings &amp; Rates'!$B$8 +MAX(I619-MAX(0,='Settings &amp; Rates'!$B$13-SUMIFS($I$8:I618,$E$8:E618,"Car/Van",$A$8:A618,"&gt;="&amp;='Settings &amp; Rates'!$B$3,$A$8:A618,"&lt;="&amp;='Settings &amp; Rates'!$B$4)),0)*='Settings &amp; Rates'!$B$9 +I619*F619*='Settings &amp; Rates'!$B$12,IF(E619="Motorcycle",I619*='Settings &amp; Rates'!$B$10,IF(E619="Bicycle",I619*='Settings &amp; Rates'!$B$11,0)))),"")</f>
        <v/>
      </c>
      <c r="N619" s="6" t="n"/>
    </row>
    <row r="620">
      <c r="A620" s="5" t="n"/>
      <c r="B620" s="6" t="n"/>
      <c r="C620" s="6" t="n"/>
      <c r="D620" s="6" t="n"/>
      <c r="E620" s="6" t="n"/>
      <c r="F620" s="6" t="n"/>
      <c r="G620" s="6" t="n"/>
      <c r="H620" s="6" t="n"/>
      <c r="I620" s="6" t="n"/>
      <c r="J620" s="6">
        <f>IF(E620&lt;&gt;"Car/Van","",SUMIFS($I$8:I620,$E$8:E620,"Car/Van",$A$8:A620,"&gt;="&amp;='Settings &amp; Rates'!$B$3,$A$8:A620,"&lt;="&amp;='Settings &amp; Rates'!$B$4))</f>
        <v/>
      </c>
      <c r="K620" s="6">
        <f>IFERROR(IF(I620=0,"",IF(E620="Car/Van",  (MIN(MAX(='Settings &amp; Rates'!$B$13-SUMIFS($I$8:I619,$E$8:E619,"Car/Van",$A$8:A619,"&gt;="&amp;='Settings &amp; Rates'!$B$3,$A$8:A619,"&lt;="&amp;='Settings &amp; Rates'!$B$4)),I620)*='Settings &amp; Rates'!$B$8  +MAX(I620-MAX(0,='Settings &amp; Rates'!$B$13-SUMIFS($I$8:I619,$E$8:E619,"Car/Van",$A$8:A619,"&gt;="&amp;='Settings &amp; Rates'!$B$3,$A$8:A619,"&lt;="&amp;='Settings &amp; Rates'!$B$4)),0)*='Settings &amp; Rates'!$B$9)/I620,IF(E620="Motorcycle",='Settings &amp; Rates'!$B$10,IF(E620="Bicycle",='Settings &amp; Rates'!$B$11,"")))),"")</f>
        <v/>
      </c>
      <c r="L620" s="6">
        <f>IF(E620="Car/Van",='Settings &amp; Rates'!$B$12*F620,0)</f>
        <v/>
      </c>
      <c r="M620" s="7">
        <f>IFERROR(IF(I620=0,"",IF(E620="Car/Van",  MIN(MAX(='Settings &amp; Rates'!$B$13-SUMIFS($I$8:I619,$E$8:E619,"Car/Van",$A$8:A619,"&gt;="&amp;='Settings &amp; Rates'!$B$3,$A$8:A619,"&lt;="&amp;='Settings &amp; Rates'!$B$4)),I620)*='Settings &amp; Rates'!$B$8 +MAX(I620-MAX(0,='Settings &amp; Rates'!$B$13-SUMIFS($I$8:I619,$E$8:E619,"Car/Van",$A$8:A619,"&gt;="&amp;='Settings &amp; Rates'!$B$3,$A$8:A619,"&lt;="&amp;='Settings &amp; Rates'!$B$4)),0)*='Settings &amp; Rates'!$B$9 +I620*F620*='Settings &amp; Rates'!$B$12,IF(E620="Motorcycle",I620*='Settings &amp; Rates'!$B$10,IF(E620="Bicycle",I620*='Settings &amp; Rates'!$B$11,0)))),"")</f>
        <v/>
      </c>
      <c r="N620" s="6" t="n"/>
    </row>
    <row r="621">
      <c r="A621" s="5" t="n"/>
      <c r="B621" s="6" t="n"/>
      <c r="C621" s="6" t="n"/>
      <c r="D621" s="6" t="n"/>
      <c r="E621" s="6" t="n"/>
      <c r="F621" s="6" t="n"/>
      <c r="G621" s="6" t="n"/>
      <c r="H621" s="6" t="n"/>
      <c r="I621" s="6" t="n"/>
      <c r="J621" s="6">
        <f>IF(E621&lt;&gt;"Car/Van","",SUMIFS($I$8:I621,$E$8:E621,"Car/Van",$A$8:A621,"&gt;="&amp;='Settings &amp; Rates'!$B$3,$A$8:A621,"&lt;="&amp;='Settings &amp; Rates'!$B$4))</f>
        <v/>
      </c>
      <c r="K621" s="6">
        <f>IFERROR(IF(I621=0,"",IF(E621="Car/Van",  (MIN(MAX(='Settings &amp; Rates'!$B$13-SUMIFS($I$8:I620,$E$8:E620,"Car/Van",$A$8:A620,"&gt;="&amp;='Settings &amp; Rates'!$B$3,$A$8:A620,"&lt;="&amp;='Settings &amp; Rates'!$B$4)),I621)*='Settings &amp; Rates'!$B$8  +MAX(I621-MAX(0,='Settings &amp; Rates'!$B$13-SUMIFS($I$8:I620,$E$8:E620,"Car/Van",$A$8:A620,"&gt;="&amp;='Settings &amp; Rates'!$B$3,$A$8:A620,"&lt;="&amp;='Settings &amp; Rates'!$B$4)),0)*='Settings &amp; Rates'!$B$9)/I621,IF(E621="Motorcycle",='Settings &amp; Rates'!$B$10,IF(E621="Bicycle",='Settings &amp; Rates'!$B$11,"")))),"")</f>
        <v/>
      </c>
      <c r="L621" s="6">
        <f>IF(E621="Car/Van",='Settings &amp; Rates'!$B$12*F621,0)</f>
        <v/>
      </c>
      <c r="M621" s="7">
        <f>IFERROR(IF(I621=0,"",IF(E621="Car/Van",  MIN(MAX(='Settings &amp; Rates'!$B$13-SUMIFS($I$8:I620,$E$8:E620,"Car/Van",$A$8:A620,"&gt;="&amp;='Settings &amp; Rates'!$B$3,$A$8:A620,"&lt;="&amp;='Settings &amp; Rates'!$B$4)),I621)*='Settings &amp; Rates'!$B$8 +MAX(I621-MAX(0,='Settings &amp; Rates'!$B$13-SUMIFS($I$8:I620,$E$8:E620,"Car/Van",$A$8:A620,"&gt;="&amp;='Settings &amp; Rates'!$B$3,$A$8:A620,"&lt;="&amp;='Settings &amp; Rates'!$B$4)),0)*='Settings &amp; Rates'!$B$9 +I621*F621*='Settings &amp; Rates'!$B$12,IF(E621="Motorcycle",I621*='Settings &amp; Rates'!$B$10,IF(E621="Bicycle",I621*='Settings &amp; Rates'!$B$11,0)))),"")</f>
        <v/>
      </c>
      <c r="N621" s="6" t="n"/>
    </row>
    <row r="622">
      <c r="A622" s="5" t="n"/>
      <c r="B622" s="6" t="n"/>
      <c r="C622" s="6" t="n"/>
      <c r="D622" s="6" t="n"/>
      <c r="E622" s="6" t="n"/>
      <c r="F622" s="6" t="n"/>
      <c r="G622" s="6" t="n"/>
      <c r="H622" s="6" t="n"/>
      <c r="I622" s="6" t="n"/>
      <c r="J622" s="6">
        <f>IF(E622&lt;&gt;"Car/Van","",SUMIFS($I$8:I622,$E$8:E622,"Car/Van",$A$8:A622,"&gt;="&amp;='Settings &amp; Rates'!$B$3,$A$8:A622,"&lt;="&amp;='Settings &amp; Rates'!$B$4))</f>
        <v/>
      </c>
      <c r="K622" s="6">
        <f>IFERROR(IF(I622=0,"",IF(E622="Car/Van",  (MIN(MAX(='Settings &amp; Rates'!$B$13-SUMIFS($I$8:I621,$E$8:E621,"Car/Van",$A$8:A621,"&gt;="&amp;='Settings &amp; Rates'!$B$3,$A$8:A621,"&lt;="&amp;='Settings &amp; Rates'!$B$4)),I622)*='Settings &amp; Rates'!$B$8  +MAX(I622-MAX(0,='Settings &amp; Rates'!$B$13-SUMIFS($I$8:I621,$E$8:E621,"Car/Van",$A$8:A621,"&gt;="&amp;='Settings &amp; Rates'!$B$3,$A$8:A621,"&lt;="&amp;='Settings &amp; Rates'!$B$4)),0)*='Settings &amp; Rates'!$B$9)/I622,IF(E622="Motorcycle",='Settings &amp; Rates'!$B$10,IF(E622="Bicycle",='Settings &amp; Rates'!$B$11,"")))),"")</f>
        <v/>
      </c>
      <c r="L622" s="6">
        <f>IF(E622="Car/Van",='Settings &amp; Rates'!$B$12*F622,0)</f>
        <v/>
      </c>
      <c r="M622" s="7">
        <f>IFERROR(IF(I622=0,"",IF(E622="Car/Van",  MIN(MAX(='Settings &amp; Rates'!$B$13-SUMIFS($I$8:I621,$E$8:E621,"Car/Van",$A$8:A621,"&gt;="&amp;='Settings &amp; Rates'!$B$3,$A$8:A621,"&lt;="&amp;='Settings &amp; Rates'!$B$4)),I622)*='Settings &amp; Rates'!$B$8 +MAX(I622-MAX(0,='Settings &amp; Rates'!$B$13-SUMIFS($I$8:I621,$E$8:E621,"Car/Van",$A$8:A621,"&gt;="&amp;='Settings &amp; Rates'!$B$3,$A$8:A621,"&lt;="&amp;='Settings &amp; Rates'!$B$4)),0)*='Settings &amp; Rates'!$B$9 +I622*F622*='Settings &amp; Rates'!$B$12,IF(E622="Motorcycle",I622*='Settings &amp; Rates'!$B$10,IF(E622="Bicycle",I622*='Settings &amp; Rates'!$B$11,0)))),"")</f>
        <v/>
      </c>
      <c r="N622" s="6" t="n"/>
    </row>
    <row r="623">
      <c r="A623" s="5" t="n"/>
      <c r="B623" s="6" t="n"/>
      <c r="C623" s="6" t="n"/>
      <c r="D623" s="6" t="n"/>
      <c r="E623" s="6" t="n"/>
      <c r="F623" s="6" t="n"/>
      <c r="G623" s="6" t="n"/>
      <c r="H623" s="6" t="n"/>
      <c r="I623" s="6" t="n"/>
      <c r="J623" s="6">
        <f>IF(E623&lt;&gt;"Car/Van","",SUMIFS($I$8:I623,$E$8:E623,"Car/Van",$A$8:A623,"&gt;="&amp;='Settings &amp; Rates'!$B$3,$A$8:A623,"&lt;="&amp;='Settings &amp; Rates'!$B$4))</f>
        <v/>
      </c>
      <c r="K623" s="6">
        <f>IFERROR(IF(I623=0,"",IF(E623="Car/Van",  (MIN(MAX(='Settings &amp; Rates'!$B$13-SUMIFS($I$8:I622,$E$8:E622,"Car/Van",$A$8:A622,"&gt;="&amp;='Settings &amp; Rates'!$B$3,$A$8:A622,"&lt;="&amp;='Settings &amp; Rates'!$B$4)),I623)*='Settings &amp; Rates'!$B$8  +MAX(I623-MAX(0,='Settings &amp; Rates'!$B$13-SUMIFS($I$8:I622,$E$8:E622,"Car/Van",$A$8:A622,"&gt;="&amp;='Settings &amp; Rates'!$B$3,$A$8:A622,"&lt;="&amp;='Settings &amp; Rates'!$B$4)),0)*='Settings &amp; Rates'!$B$9)/I623,IF(E623="Motorcycle",='Settings &amp; Rates'!$B$10,IF(E623="Bicycle",='Settings &amp; Rates'!$B$11,"")))),"")</f>
        <v/>
      </c>
      <c r="L623" s="6">
        <f>IF(E623="Car/Van",='Settings &amp; Rates'!$B$12*F623,0)</f>
        <v/>
      </c>
      <c r="M623" s="7">
        <f>IFERROR(IF(I623=0,"",IF(E623="Car/Van",  MIN(MAX(='Settings &amp; Rates'!$B$13-SUMIFS($I$8:I622,$E$8:E622,"Car/Van",$A$8:A622,"&gt;="&amp;='Settings &amp; Rates'!$B$3,$A$8:A622,"&lt;="&amp;='Settings &amp; Rates'!$B$4)),I623)*='Settings &amp; Rates'!$B$8 +MAX(I623-MAX(0,='Settings &amp; Rates'!$B$13-SUMIFS($I$8:I622,$E$8:E622,"Car/Van",$A$8:A622,"&gt;="&amp;='Settings &amp; Rates'!$B$3,$A$8:A622,"&lt;="&amp;='Settings &amp; Rates'!$B$4)),0)*='Settings &amp; Rates'!$B$9 +I623*F623*='Settings &amp; Rates'!$B$12,IF(E623="Motorcycle",I623*='Settings &amp; Rates'!$B$10,IF(E623="Bicycle",I623*='Settings &amp; Rates'!$B$11,0)))),"")</f>
        <v/>
      </c>
      <c r="N623" s="6" t="n"/>
    </row>
    <row r="624">
      <c r="A624" s="5" t="n"/>
      <c r="B624" s="6" t="n"/>
      <c r="C624" s="6" t="n"/>
      <c r="D624" s="6" t="n"/>
      <c r="E624" s="6" t="n"/>
      <c r="F624" s="6" t="n"/>
      <c r="G624" s="6" t="n"/>
      <c r="H624" s="6" t="n"/>
      <c r="I624" s="6" t="n"/>
      <c r="J624" s="6">
        <f>IF(E624&lt;&gt;"Car/Van","",SUMIFS($I$8:I624,$E$8:E624,"Car/Van",$A$8:A624,"&gt;="&amp;='Settings &amp; Rates'!$B$3,$A$8:A624,"&lt;="&amp;='Settings &amp; Rates'!$B$4))</f>
        <v/>
      </c>
      <c r="K624" s="6">
        <f>IFERROR(IF(I624=0,"",IF(E624="Car/Van",  (MIN(MAX(='Settings &amp; Rates'!$B$13-SUMIFS($I$8:I623,$E$8:E623,"Car/Van",$A$8:A623,"&gt;="&amp;='Settings &amp; Rates'!$B$3,$A$8:A623,"&lt;="&amp;='Settings &amp; Rates'!$B$4)),I624)*='Settings &amp; Rates'!$B$8  +MAX(I624-MAX(0,='Settings &amp; Rates'!$B$13-SUMIFS($I$8:I623,$E$8:E623,"Car/Van",$A$8:A623,"&gt;="&amp;='Settings &amp; Rates'!$B$3,$A$8:A623,"&lt;="&amp;='Settings &amp; Rates'!$B$4)),0)*='Settings &amp; Rates'!$B$9)/I624,IF(E624="Motorcycle",='Settings &amp; Rates'!$B$10,IF(E624="Bicycle",='Settings &amp; Rates'!$B$11,"")))),"")</f>
        <v/>
      </c>
      <c r="L624" s="6">
        <f>IF(E624="Car/Van",='Settings &amp; Rates'!$B$12*F624,0)</f>
        <v/>
      </c>
      <c r="M624" s="7">
        <f>IFERROR(IF(I624=0,"",IF(E624="Car/Van",  MIN(MAX(='Settings &amp; Rates'!$B$13-SUMIFS($I$8:I623,$E$8:E623,"Car/Van",$A$8:A623,"&gt;="&amp;='Settings &amp; Rates'!$B$3,$A$8:A623,"&lt;="&amp;='Settings &amp; Rates'!$B$4)),I624)*='Settings &amp; Rates'!$B$8 +MAX(I624-MAX(0,='Settings &amp; Rates'!$B$13-SUMIFS($I$8:I623,$E$8:E623,"Car/Van",$A$8:A623,"&gt;="&amp;='Settings &amp; Rates'!$B$3,$A$8:A623,"&lt;="&amp;='Settings &amp; Rates'!$B$4)),0)*='Settings &amp; Rates'!$B$9 +I624*F624*='Settings &amp; Rates'!$B$12,IF(E624="Motorcycle",I624*='Settings &amp; Rates'!$B$10,IF(E624="Bicycle",I624*='Settings &amp; Rates'!$B$11,0)))),"")</f>
        <v/>
      </c>
      <c r="N624" s="6" t="n"/>
    </row>
    <row r="625">
      <c r="A625" s="5" t="n"/>
      <c r="B625" s="6" t="n"/>
      <c r="C625" s="6" t="n"/>
      <c r="D625" s="6" t="n"/>
      <c r="E625" s="6" t="n"/>
      <c r="F625" s="6" t="n"/>
      <c r="G625" s="6" t="n"/>
      <c r="H625" s="6" t="n"/>
      <c r="I625" s="6" t="n"/>
      <c r="J625" s="6">
        <f>IF(E625&lt;&gt;"Car/Van","",SUMIFS($I$8:I625,$E$8:E625,"Car/Van",$A$8:A625,"&gt;="&amp;='Settings &amp; Rates'!$B$3,$A$8:A625,"&lt;="&amp;='Settings &amp; Rates'!$B$4))</f>
        <v/>
      </c>
      <c r="K625" s="6">
        <f>IFERROR(IF(I625=0,"",IF(E625="Car/Van",  (MIN(MAX(='Settings &amp; Rates'!$B$13-SUMIFS($I$8:I624,$E$8:E624,"Car/Van",$A$8:A624,"&gt;="&amp;='Settings &amp; Rates'!$B$3,$A$8:A624,"&lt;="&amp;='Settings &amp; Rates'!$B$4)),I625)*='Settings &amp; Rates'!$B$8  +MAX(I625-MAX(0,='Settings &amp; Rates'!$B$13-SUMIFS($I$8:I624,$E$8:E624,"Car/Van",$A$8:A624,"&gt;="&amp;='Settings &amp; Rates'!$B$3,$A$8:A624,"&lt;="&amp;='Settings &amp; Rates'!$B$4)),0)*='Settings &amp; Rates'!$B$9)/I625,IF(E625="Motorcycle",='Settings &amp; Rates'!$B$10,IF(E625="Bicycle",='Settings &amp; Rates'!$B$11,"")))),"")</f>
        <v/>
      </c>
      <c r="L625" s="6">
        <f>IF(E625="Car/Van",='Settings &amp; Rates'!$B$12*F625,0)</f>
        <v/>
      </c>
      <c r="M625" s="7">
        <f>IFERROR(IF(I625=0,"",IF(E625="Car/Van",  MIN(MAX(='Settings &amp; Rates'!$B$13-SUMIFS($I$8:I624,$E$8:E624,"Car/Van",$A$8:A624,"&gt;="&amp;='Settings &amp; Rates'!$B$3,$A$8:A624,"&lt;="&amp;='Settings &amp; Rates'!$B$4)),I625)*='Settings &amp; Rates'!$B$8 +MAX(I625-MAX(0,='Settings &amp; Rates'!$B$13-SUMIFS($I$8:I624,$E$8:E624,"Car/Van",$A$8:A624,"&gt;="&amp;='Settings &amp; Rates'!$B$3,$A$8:A624,"&lt;="&amp;='Settings &amp; Rates'!$B$4)),0)*='Settings &amp; Rates'!$B$9 +I625*F625*='Settings &amp; Rates'!$B$12,IF(E625="Motorcycle",I625*='Settings &amp; Rates'!$B$10,IF(E625="Bicycle",I625*='Settings &amp; Rates'!$B$11,0)))),"")</f>
        <v/>
      </c>
      <c r="N625" s="6" t="n"/>
    </row>
    <row r="626">
      <c r="A626" s="5" t="n"/>
      <c r="B626" s="6" t="n"/>
      <c r="C626" s="6" t="n"/>
      <c r="D626" s="6" t="n"/>
      <c r="E626" s="6" t="n"/>
      <c r="F626" s="6" t="n"/>
      <c r="G626" s="6" t="n"/>
      <c r="H626" s="6" t="n"/>
      <c r="I626" s="6" t="n"/>
      <c r="J626" s="6">
        <f>IF(E626&lt;&gt;"Car/Van","",SUMIFS($I$8:I626,$E$8:E626,"Car/Van",$A$8:A626,"&gt;="&amp;='Settings &amp; Rates'!$B$3,$A$8:A626,"&lt;="&amp;='Settings &amp; Rates'!$B$4))</f>
        <v/>
      </c>
      <c r="K626" s="6">
        <f>IFERROR(IF(I626=0,"",IF(E626="Car/Van",  (MIN(MAX(='Settings &amp; Rates'!$B$13-SUMIFS($I$8:I625,$E$8:E625,"Car/Van",$A$8:A625,"&gt;="&amp;='Settings &amp; Rates'!$B$3,$A$8:A625,"&lt;="&amp;='Settings &amp; Rates'!$B$4)),I626)*='Settings &amp; Rates'!$B$8  +MAX(I626-MAX(0,='Settings &amp; Rates'!$B$13-SUMIFS($I$8:I625,$E$8:E625,"Car/Van",$A$8:A625,"&gt;="&amp;='Settings &amp; Rates'!$B$3,$A$8:A625,"&lt;="&amp;='Settings &amp; Rates'!$B$4)),0)*='Settings &amp; Rates'!$B$9)/I626,IF(E626="Motorcycle",='Settings &amp; Rates'!$B$10,IF(E626="Bicycle",='Settings &amp; Rates'!$B$11,"")))),"")</f>
        <v/>
      </c>
      <c r="L626" s="6">
        <f>IF(E626="Car/Van",='Settings &amp; Rates'!$B$12*F626,0)</f>
        <v/>
      </c>
      <c r="M626" s="7">
        <f>IFERROR(IF(I626=0,"",IF(E626="Car/Van",  MIN(MAX(='Settings &amp; Rates'!$B$13-SUMIFS($I$8:I625,$E$8:E625,"Car/Van",$A$8:A625,"&gt;="&amp;='Settings &amp; Rates'!$B$3,$A$8:A625,"&lt;="&amp;='Settings &amp; Rates'!$B$4)),I626)*='Settings &amp; Rates'!$B$8 +MAX(I626-MAX(0,='Settings &amp; Rates'!$B$13-SUMIFS($I$8:I625,$E$8:E625,"Car/Van",$A$8:A625,"&gt;="&amp;='Settings &amp; Rates'!$B$3,$A$8:A625,"&lt;="&amp;='Settings &amp; Rates'!$B$4)),0)*='Settings &amp; Rates'!$B$9 +I626*F626*='Settings &amp; Rates'!$B$12,IF(E626="Motorcycle",I626*='Settings &amp; Rates'!$B$10,IF(E626="Bicycle",I626*='Settings &amp; Rates'!$B$11,0)))),"")</f>
        <v/>
      </c>
      <c r="N626" s="6" t="n"/>
    </row>
    <row r="627">
      <c r="A627" s="5" t="n"/>
      <c r="B627" s="6" t="n"/>
      <c r="C627" s="6" t="n"/>
      <c r="D627" s="6" t="n"/>
      <c r="E627" s="6" t="n"/>
      <c r="F627" s="6" t="n"/>
      <c r="G627" s="6" t="n"/>
      <c r="H627" s="6" t="n"/>
      <c r="I627" s="6" t="n"/>
      <c r="J627" s="6">
        <f>IF(E627&lt;&gt;"Car/Van","",SUMIFS($I$8:I627,$E$8:E627,"Car/Van",$A$8:A627,"&gt;="&amp;='Settings &amp; Rates'!$B$3,$A$8:A627,"&lt;="&amp;='Settings &amp; Rates'!$B$4))</f>
        <v/>
      </c>
      <c r="K627" s="6">
        <f>IFERROR(IF(I627=0,"",IF(E627="Car/Van",  (MIN(MAX(='Settings &amp; Rates'!$B$13-SUMIFS($I$8:I626,$E$8:E626,"Car/Van",$A$8:A626,"&gt;="&amp;='Settings &amp; Rates'!$B$3,$A$8:A626,"&lt;="&amp;='Settings &amp; Rates'!$B$4)),I627)*='Settings &amp; Rates'!$B$8  +MAX(I627-MAX(0,='Settings &amp; Rates'!$B$13-SUMIFS($I$8:I626,$E$8:E626,"Car/Van",$A$8:A626,"&gt;="&amp;='Settings &amp; Rates'!$B$3,$A$8:A626,"&lt;="&amp;='Settings &amp; Rates'!$B$4)),0)*='Settings &amp; Rates'!$B$9)/I627,IF(E627="Motorcycle",='Settings &amp; Rates'!$B$10,IF(E627="Bicycle",='Settings &amp; Rates'!$B$11,"")))),"")</f>
        <v/>
      </c>
      <c r="L627" s="6">
        <f>IF(E627="Car/Van",='Settings &amp; Rates'!$B$12*F627,0)</f>
        <v/>
      </c>
      <c r="M627" s="7">
        <f>IFERROR(IF(I627=0,"",IF(E627="Car/Van",  MIN(MAX(='Settings &amp; Rates'!$B$13-SUMIFS($I$8:I626,$E$8:E626,"Car/Van",$A$8:A626,"&gt;="&amp;='Settings &amp; Rates'!$B$3,$A$8:A626,"&lt;="&amp;='Settings &amp; Rates'!$B$4)),I627)*='Settings &amp; Rates'!$B$8 +MAX(I627-MAX(0,='Settings &amp; Rates'!$B$13-SUMIFS($I$8:I626,$E$8:E626,"Car/Van",$A$8:A626,"&gt;="&amp;='Settings &amp; Rates'!$B$3,$A$8:A626,"&lt;="&amp;='Settings &amp; Rates'!$B$4)),0)*='Settings &amp; Rates'!$B$9 +I627*F627*='Settings &amp; Rates'!$B$12,IF(E627="Motorcycle",I627*='Settings &amp; Rates'!$B$10,IF(E627="Bicycle",I627*='Settings &amp; Rates'!$B$11,0)))),"")</f>
        <v/>
      </c>
      <c r="N627" s="6" t="n"/>
    </row>
    <row r="628">
      <c r="A628" s="5" t="n"/>
      <c r="B628" s="6" t="n"/>
      <c r="C628" s="6" t="n"/>
      <c r="D628" s="6" t="n"/>
      <c r="E628" s="6" t="n"/>
      <c r="F628" s="6" t="n"/>
      <c r="G628" s="6" t="n"/>
      <c r="H628" s="6" t="n"/>
      <c r="I628" s="6" t="n"/>
      <c r="J628" s="6">
        <f>IF(E628&lt;&gt;"Car/Van","",SUMIFS($I$8:I628,$E$8:E628,"Car/Van",$A$8:A628,"&gt;="&amp;='Settings &amp; Rates'!$B$3,$A$8:A628,"&lt;="&amp;='Settings &amp; Rates'!$B$4))</f>
        <v/>
      </c>
      <c r="K628" s="6">
        <f>IFERROR(IF(I628=0,"",IF(E628="Car/Van",  (MIN(MAX(='Settings &amp; Rates'!$B$13-SUMIFS($I$8:I627,$E$8:E627,"Car/Van",$A$8:A627,"&gt;="&amp;='Settings &amp; Rates'!$B$3,$A$8:A627,"&lt;="&amp;='Settings &amp; Rates'!$B$4)),I628)*='Settings &amp; Rates'!$B$8  +MAX(I628-MAX(0,='Settings &amp; Rates'!$B$13-SUMIFS($I$8:I627,$E$8:E627,"Car/Van",$A$8:A627,"&gt;="&amp;='Settings &amp; Rates'!$B$3,$A$8:A627,"&lt;="&amp;='Settings &amp; Rates'!$B$4)),0)*='Settings &amp; Rates'!$B$9)/I628,IF(E628="Motorcycle",='Settings &amp; Rates'!$B$10,IF(E628="Bicycle",='Settings &amp; Rates'!$B$11,"")))),"")</f>
        <v/>
      </c>
      <c r="L628" s="6">
        <f>IF(E628="Car/Van",='Settings &amp; Rates'!$B$12*F628,0)</f>
        <v/>
      </c>
      <c r="M628" s="7">
        <f>IFERROR(IF(I628=0,"",IF(E628="Car/Van",  MIN(MAX(='Settings &amp; Rates'!$B$13-SUMIFS($I$8:I627,$E$8:E627,"Car/Van",$A$8:A627,"&gt;="&amp;='Settings &amp; Rates'!$B$3,$A$8:A627,"&lt;="&amp;='Settings &amp; Rates'!$B$4)),I628)*='Settings &amp; Rates'!$B$8 +MAX(I628-MAX(0,='Settings &amp; Rates'!$B$13-SUMIFS($I$8:I627,$E$8:E627,"Car/Van",$A$8:A627,"&gt;="&amp;='Settings &amp; Rates'!$B$3,$A$8:A627,"&lt;="&amp;='Settings &amp; Rates'!$B$4)),0)*='Settings &amp; Rates'!$B$9 +I628*F628*='Settings &amp; Rates'!$B$12,IF(E628="Motorcycle",I628*='Settings &amp; Rates'!$B$10,IF(E628="Bicycle",I628*='Settings &amp; Rates'!$B$11,0)))),"")</f>
        <v/>
      </c>
      <c r="N628" s="6" t="n"/>
    </row>
    <row r="629">
      <c r="A629" s="5" t="n"/>
      <c r="B629" s="6" t="n"/>
      <c r="C629" s="6" t="n"/>
      <c r="D629" s="6" t="n"/>
      <c r="E629" s="6" t="n"/>
      <c r="F629" s="6" t="n"/>
      <c r="G629" s="6" t="n"/>
      <c r="H629" s="6" t="n"/>
      <c r="I629" s="6" t="n"/>
      <c r="J629" s="6">
        <f>IF(E629&lt;&gt;"Car/Van","",SUMIFS($I$8:I629,$E$8:E629,"Car/Van",$A$8:A629,"&gt;="&amp;='Settings &amp; Rates'!$B$3,$A$8:A629,"&lt;="&amp;='Settings &amp; Rates'!$B$4))</f>
        <v/>
      </c>
      <c r="K629" s="6">
        <f>IFERROR(IF(I629=0,"",IF(E629="Car/Van",  (MIN(MAX(='Settings &amp; Rates'!$B$13-SUMIFS($I$8:I628,$E$8:E628,"Car/Van",$A$8:A628,"&gt;="&amp;='Settings &amp; Rates'!$B$3,$A$8:A628,"&lt;="&amp;='Settings &amp; Rates'!$B$4)),I629)*='Settings &amp; Rates'!$B$8  +MAX(I629-MAX(0,='Settings &amp; Rates'!$B$13-SUMIFS($I$8:I628,$E$8:E628,"Car/Van",$A$8:A628,"&gt;="&amp;='Settings &amp; Rates'!$B$3,$A$8:A628,"&lt;="&amp;='Settings &amp; Rates'!$B$4)),0)*='Settings &amp; Rates'!$B$9)/I629,IF(E629="Motorcycle",='Settings &amp; Rates'!$B$10,IF(E629="Bicycle",='Settings &amp; Rates'!$B$11,"")))),"")</f>
        <v/>
      </c>
      <c r="L629" s="6">
        <f>IF(E629="Car/Van",='Settings &amp; Rates'!$B$12*F629,0)</f>
        <v/>
      </c>
      <c r="M629" s="7">
        <f>IFERROR(IF(I629=0,"",IF(E629="Car/Van",  MIN(MAX(='Settings &amp; Rates'!$B$13-SUMIFS($I$8:I628,$E$8:E628,"Car/Van",$A$8:A628,"&gt;="&amp;='Settings &amp; Rates'!$B$3,$A$8:A628,"&lt;="&amp;='Settings &amp; Rates'!$B$4)),I629)*='Settings &amp; Rates'!$B$8 +MAX(I629-MAX(0,='Settings &amp; Rates'!$B$13-SUMIFS($I$8:I628,$E$8:E628,"Car/Van",$A$8:A628,"&gt;="&amp;='Settings &amp; Rates'!$B$3,$A$8:A628,"&lt;="&amp;='Settings &amp; Rates'!$B$4)),0)*='Settings &amp; Rates'!$B$9 +I629*F629*='Settings &amp; Rates'!$B$12,IF(E629="Motorcycle",I629*='Settings &amp; Rates'!$B$10,IF(E629="Bicycle",I629*='Settings &amp; Rates'!$B$11,0)))),"")</f>
        <v/>
      </c>
      <c r="N629" s="6" t="n"/>
    </row>
    <row r="630">
      <c r="A630" s="5" t="n"/>
      <c r="B630" s="6" t="n"/>
      <c r="C630" s="6" t="n"/>
      <c r="D630" s="6" t="n"/>
      <c r="E630" s="6" t="n"/>
      <c r="F630" s="6" t="n"/>
      <c r="G630" s="6" t="n"/>
      <c r="H630" s="6" t="n"/>
      <c r="I630" s="6" t="n"/>
      <c r="J630" s="6">
        <f>IF(E630&lt;&gt;"Car/Van","",SUMIFS($I$8:I630,$E$8:E630,"Car/Van",$A$8:A630,"&gt;="&amp;='Settings &amp; Rates'!$B$3,$A$8:A630,"&lt;="&amp;='Settings &amp; Rates'!$B$4))</f>
        <v/>
      </c>
      <c r="K630" s="6">
        <f>IFERROR(IF(I630=0,"",IF(E630="Car/Van",  (MIN(MAX(='Settings &amp; Rates'!$B$13-SUMIFS($I$8:I629,$E$8:E629,"Car/Van",$A$8:A629,"&gt;="&amp;='Settings &amp; Rates'!$B$3,$A$8:A629,"&lt;="&amp;='Settings &amp; Rates'!$B$4)),I630)*='Settings &amp; Rates'!$B$8  +MAX(I630-MAX(0,='Settings &amp; Rates'!$B$13-SUMIFS($I$8:I629,$E$8:E629,"Car/Van",$A$8:A629,"&gt;="&amp;='Settings &amp; Rates'!$B$3,$A$8:A629,"&lt;="&amp;='Settings &amp; Rates'!$B$4)),0)*='Settings &amp; Rates'!$B$9)/I630,IF(E630="Motorcycle",='Settings &amp; Rates'!$B$10,IF(E630="Bicycle",='Settings &amp; Rates'!$B$11,"")))),"")</f>
        <v/>
      </c>
      <c r="L630" s="6">
        <f>IF(E630="Car/Van",='Settings &amp; Rates'!$B$12*F630,0)</f>
        <v/>
      </c>
      <c r="M630" s="7">
        <f>IFERROR(IF(I630=0,"",IF(E630="Car/Van",  MIN(MAX(='Settings &amp; Rates'!$B$13-SUMIFS($I$8:I629,$E$8:E629,"Car/Van",$A$8:A629,"&gt;="&amp;='Settings &amp; Rates'!$B$3,$A$8:A629,"&lt;="&amp;='Settings &amp; Rates'!$B$4)),I630)*='Settings &amp; Rates'!$B$8 +MAX(I630-MAX(0,='Settings &amp; Rates'!$B$13-SUMIFS($I$8:I629,$E$8:E629,"Car/Van",$A$8:A629,"&gt;="&amp;='Settings &amp; Rates'!$B$3,$A$8:A629,"&lt;="&amp;='Settings &amp; Rates'!$B$4)),0)*='Settings &amp; Rates'!$B$9 +I630*F630*='Settings &amp; Rates'!$B$12,IF(E630="Motorcycle",I630*='Settings &amp; Rates'!$B$10,IF(E630="Bicycle",I630*='Settings &amp; Rates'!$B$11,0)))),"")</f>
        <v/>
      </c>
      <c r="N630" s="6" t="n"/>
    </row>
    <row r="631">
      <c r="A631" s="5" t="n"/>
      <c r="B631" s="6" t="n"/>
      <c r="C631" s="6" t="n"/>
      <c r="D631" s="6" t="n"/>
      <c r="E631" s="6" t="n"/>
      <c r="F631" s="6" t="n"/>
      <c r="G631" s="6" t="n"/>
      <c r="H631" s="6" t="n"/>
      <c r="I631" s="6" t="n"/>
      <c r="J631" s="6">
        <f>IF(E631&lt;&gt;"Car/Van","",SUMIFS($I$8:I631,$E$8:E631,"Car/Van",$A$8:A631,"&gt;="&amp;='Settings &amp; Rates'!$B$3,$A$8:A631,"&lt;="&amp;='Settings &amp; Rates'!$B$4))</f>
        <v/>
      </c>
      <c r="K631" s="6">
        <f>IFERROR(IF(I631=0,"",IF(E631="Car/Van",  (MIN(MAX(='Settings &amp; Rates'!$B$13-SUMIFS($I$8:I630,$E$8:E630,"Car/Van",$A$8:A630,"&gt;="&amp;='Settings &amp; Rates'!$B$3,$A$8:A630,"&lt;="&amp;='Settings &amp; Rates'!$B$4)),I631)*='Settings &amp; Rates'!$B$8  +MAX(I631-MAX(0,='Settings &amp; Rates'!$B$13-SUMIFS($I$8:I630,$E$8:E630,"Car/Van",$A$8:A630,"&gt;="&amp;='Settings &amp; Rates'!$B$3,$A$8:A630,"&lt;="&amp;='Settings &amp; Rates'!$B$4)),0)*='Settings &amp; Rates'!$B$9)/I631,IF(E631="Motorcycle",='Settings &amp; Rates'!$B$10,IF(E631="Bicycle",='Settings &amp; Rates'!$B$11,"")))),"")</f>
        <v/>
      </c>
      <c r="L631" s="6">
        <f>IF(E631="Car/Van",='Settings &amp; Rates'!$B$12*F631,0)</f>
        <v/>
      </c>
      <c r="M631" s="7">
        <f>IFERROR(IF(I631=0,"",IF(E631="Car/Van",  MIN(MAX(='Settings &amp; Rates'!$B$13-SUMIFS($I$8:I630,$E$8:E630,"Car/Van",$A$8:A630,"&gt;="&amp;='Settings &amp; Rates'!$B$3,$A$8:A630,"&lt;="&amp;='Settings &amp; Rates'!$B$4)),I631)*='Settings &amp; Rates'!$B$8 +MAX(I631-MAX(0,='Settings &amp; Rates'!$B$13-SUMIFS($I$8:I630,$E$8:E630,"Car/Van",$A$8:A630,"&gt;="&amp;='Settings &amp; Rates'!$B$3,$A$8:A630,"&lt;="&amp;='Settings &amp; Rates'!$B$4)),0)*='Settings &amp; Rates'!$B$9 +I631*F631*='Settings &amp; Rates'!$B$12,IF(E631="Motorcycle",I631*='Settings &amp; Rates'!$B$10,IF(E631="Bicycle",I631*='Settings &amp; Rates'!$B$11,0)))),"")</f>
        <v/>
      </c>
      <c r="N631" s="6" t="n"/>
    </row>
    <row r="632">
      <c r="A632" s="5" t="n"/>
      <c r="B632" s="6" t="n"/>
      <c r="C632" s="6" t="n"/>
      <c r="D632" s="6" t="n"/>
      <c r="E632" s="6" t="n"/>
      <c r="F632" s="6" t="n"/>
      <c r="G632" s="6" t="n"/>
      <c r="H632" s="6" t="n"/>
      <c r="I632" s="6" t="n"/>
      <c r="J632" s="6">
        <f>IF(E632&lt;&gt;"Car/Van","",SUMIFS($I$8:I632,$E$8:E632,"Car/Van",$A$8:A632,"&gt;="&amp;='Settings &amp; Rates'!$B$3,$A$8:A632,"&lt;="&amp;='Settings &amp; Rates'!$B$4))</f>
        <v/>
      </c>
      <c r="K632" s="6">
        <f>IFERROR(IF(I632=0,"",IF(E632="Car/Van",  (MIN(MAX(='Settings &amp; Rates'!$B$13-SUMIFS($I$8:I631,$E$8:E631,"Car/Van",$A$8:A631,"&gt;="&amp;='Settings &amp; Rates'!$B$3,$A$8:A631,"&lt;="&amp;='Settings &amp; Rates'!$B$4)),I632)*='Settings &amp; Rates'!$B$8  +MAX(I632-MAX(0,='Settings &amp; Rates'!$B$13-SUMIFS($I$8:I631,$E$8:E631,"Car/Van",$A$8:A631,"&gt;="&amp;='Settings &amp; Rates'!$B$3,$A$8:A631,"&lt;="&amp;='Settings &amp; Rates'!$B$4)),0)*='Settings &amp; Rates'!$B$9)/I632,IF(E632="Motorcycle",='Settings &amp; Rates'!$B$10,IF(E632="Bicycle",='Settings &amp; Rates'!$B$11,"")))),"")</f>
        <v/>
      </c>
      <c r="L632" s="6">
        <f>IF(E632="Car/Van",='Settings &amp; Rates'!$B$12*F632,0)</f>
        <v/>
      </c>
      <c r="M632" s="7">
        <f>IFERROR(IF(I632=0,"",IF(E632="Car/Van",  MIN(MAX(='Settings &amp; Rates'!$B$13-SUMIFS($I$8:I631,$E$8:E631,"Car/Van",$A$8:A631,"&gt;="&amp;='Settings &amp; Rates'!$B$3,$A$8:A631,"&lt;="&amp;='Settings &amp; Rates'!$B$4)),I632)*='Settings &amp; Rates'!$B$8 +MAX(I632-MAX(0,='Settings &amp; Rates'!$B$13-SUMIFS($I$8:I631,$E$8:E631,"Car/Van",$A$8:A631,"&gt;="&amp;='Settings &amp; Rates'!$B$3,$A$8:A631,"&lt;="&amp;='Settings &amp; Rates'!$B$4)),0)*='Settings &amp; Rates'!$B$9 +I632*F632*='Settings &amp; Rates'!$B$12,IF(E632="Motorcycle",I632*='Settings &amp; Rates'!$B$10,IF(E632="Bicycle",I632*='Settings &amp; Rates'!$B$11,0)))),"")</f>
        <v/>
      </c>
      <c r="N632" s="6" t="n"/>
    </row>
    <row r="633">
      <c r="A633" s="5" t="n"/>
      <c r="B633" s="6" t="n"/>
      <c r="C633" s="6" t="n"/>
      <c r="D633" s="6" t="n"/>
      <c r="E633" s="6" t="n"/>
      <c r="F633" s="6" t="n"/>
      <c r="G633" s="6" t="n"/>
      <c r="H633" s="6" t="n"/>
      <c r="I633" s="6" t="n"/>
      <c r="J633" s="6">
        <f>IF(E633&lt;&gt;"Car/Van","",SUMIFS($I$8:I633,$E$8:E633,"Car/Van",$A$8:A633,"&gt;="&amp;='Settings &amp; Rates'!$B$3,$A$8:A633,"&lt;="&amp;='Settings &amp; Rates'!$B$4))</f>
        <v/>
      </c>
      <c r="K633" s="6">
        <f>IFERROR(IF(I633=0,"",IF(E633="Car/Van",  (MIN(MAX(='Settings &amp; Rates'!$B$13-SUMIFS($I$8:I632,$E$8:E632,"Car/Van",$A$8:A632,"&gt;="&amp;='Settings &amp; Rates'!$B$3,$A$8:A632,"&lt;="&amp;='Settings &amp; Rates'!$B$4)),I633)*='Settings &amp; Rates'!$B$8  +MAX(I633-MAX(0,='Settings &amp; Rates'!$B$13-SUMIFS($I$8:I632,$E$8:E632,"Car/Van",$A$8:A632,"&gt;="&amp;='Settings &amp; Rates'!$B$3,$A$8:A632,"&lt;="&amp;='Settings &amp; Rates'!$B$4)),0)*='Settings &amp; Rates'!$B$9)/I633,IF(E633="Motorcycle",='Settings &amp; Rates'!$B$10,IF(E633="Bicycle",='Settings &amp; Rates'!$B$11,"")))),"")</f>
        <v/>
      </c>
      <c r="L633" s="6">
        <f>IF(E633="Car/Van",='Settings &amp; Rates'!$B$12*F633,0)</f>
        <v/>
      </c>
      <c r="M633" s="7">
        <f>IFERROR(IF(I633=0,"",IF(E633="Car/Van",  MIN(MAX(='Settings &amp; Rates'!$B$13-SUMIFS($I$8:I632,$E$8:E632,"Car/Van",$A$8:A632,"&gt;="&amp;='Settings &amp; Rates'!$B$3,$A$8:A632,"&lt;="&amp;='Settings &amp; Rates'!$B$4)),I633)*='Settings &amp; Rates'!$B$8 +MAX(I633-MAX(0,='Settings &amp; Rates'!$B$13-SUMIFS($I$8:I632,$E$8:E632,"Car/Van",$A$8:A632,"&gt;="&amp;='Settings &amp; Rates'!$B$3,$A$8:A632,"&lt;="&amp;='Settings &amp; Rates'!$B$4)),0)*='Settings &amp; Rates'!$B$9 +I633*F633*='Settings &amp; Rates'!$B$12,IF(E633="Motorcycle",I633*='Settings &amp; Rates'!$B$10,IF(E633="Bicycle",I633*='Settings &amp; Rates'!$B$11,0)))),"")</f>
        <v/>
      </c>
      <c r="N633" s="6" t="n"/>
    </row>
    <row r="634">
      <c r="A634" s="5" t="n"/>
      <c r="B634" s="6" t="n"/>
      <c r="C634" s="6" t="n"/>
      <c r="D634" s="6" t="n"/>
      <c r="E634" s="6" t="n"/>
      <c r="F634" s="6" t="n"/>
      <c r="G634" s="6" t="n"/>
      <c r="H634" s="6" t="n"/>
      <c r="I634" s="6" t="n"/>
      <c r="J634" s="6">
        <f>IF(E634&lt;&gt;"Car/Van","",SUMIFS($I$8:I634,$E$8:E634,"Car/Van",$A$8:A634,"&gt;="&amp;='Settings &amp; Rates'!$B$3,$A$8:A634,"&lt;="&amp;='Settings &amp; Rates'!$B$4))</f>
        <v/>
      </c>
      <c r="K634" s="6">
        <f>IFERROR(IF(I634=0,"",IF(E634="Car/Van",  (MIN(MAX(='Settings &amp; Rates'!$B$13-SUMIFS($I$8:I633,$E$8:E633,"Car/Van",$A$8:A633,"&gt;="&amp;='Settings &amp; Rates'!$B$3,$A$8:A633,"&lt;="&amp;='Settings &amp; Rates'!$B$4)),I634)*='Settings &amp; Rates'!$B$8  +MAX(I634-MAX(0,='Settings &amp; Rates'!$B$13-SUMIFS($I$8:I633,$E$8:E633,"Car/Van",$A$8:A633,"&gt;="&amp;='Settings &amp; Rates'!$B$3,$A$8:A633,"&lt;="&amp;='Settings &amp; Rates'!$B$4)),0)*='Settings &amp; Rates'!$B$9)/I634,IF(E634="Motorcycle",='Settings &amp; Rates'!$B$10,IF(E634="Bicycle",='Settings &amp; Rates'!$B$11,"")))),"")</f>
        <v/>
      </c>
      <c r="L634" s="6">
        <f>IF(E634="Car/Van",='Settings &amp; Rates'!$B$12*F634,0)</f>
        <v/>
      </c>
      <c r="M634" s="7">
        <f>IFERROR(IF(I634=0,"",IF(E634="Car/Van",  MIN(MAX(='Settings &amp; Rates'!$B$13-SUMIFS($I$8:I633,$E$8:E633,"Car/Van",$A$8:A633,"&gt;="&amp;='Settings &amp; Rates'!$B$3,$A$8:A633,"&lt;="&amp;='Settings &amp; Rates'!$B$4)),I634)*='Settings &amp; Rates'!$B$8 +MAX(I634-MAX(0,='Settings &amp; Rates'!$B$13-SUMIFS($I$8:I633,$E$8:E633,"Car/Van",$A$8:A633,"&gt;="&amp;='Settings &amp; Rates'!$B$3,$A$8:A633,"&lt;="&amp;='Settings &amp; Rates'!$B$4)),0)*='Settings &amp; Rates'!$B$9 +I634*F634*='Settings &amp; Rates'!$B$12,IF(E634="Motorcycle",I634*='Settings &amp; Rates'!$B$10,IF(E634="Bicycle",I634*='Settings &amp; Rates'!$B$11,0)))),"")</f>
        <v/>
      </c>
      <c r="N634" s="6" t="n"/>
    </row>
    <row r="635">
      <c r="A635" s="5" t="n"/>
      <c r="B635" s="6" t="n"/>
      <c r="C635" s="6" t="n"/>
      <c r="D635" s="6" t="n"/>
      <c r="E635" s="6" t="n"/>
      <c r="F635" s="6" t="n"/>
      <c r="G635" s="6" t="n"/>
      <c r="H635" s="6" t="n"/>
      <c r="I635" s="6" t="n"/>
      <c r="J635" s="6">
        <f>IF(E635&lt;&gt;"Car/Van","",SUMIFS($I$8:I635,$E$8:E635,"Car/Van",$A$8:A635,"&gt;="&amp;='Settings &amp; Rates'!$B$3,$A$8:A635,"&lt;="&amp;='Settings &amp; Rates'!$B$4))</f>
        <v/>
      </c>
      <c r="K635" s="6">
        <f>IFERROR(IF(I635=0,"",IF(E635="Car/Van",  (MIN(MAX(='Settings &amp; Rates'!$B$13-SUMIFS($I$8:I634,$E$8:E634,"Car/Van",$A$8:A634,"&gt;="&amp;='Settings &amp; Rates'!$B$3,$A$8:A634,"&lt;="&amp;='Settings &amp; Rates'!$B$4)),I635)*='Settings &amp; Rates'!$B$8  +MAX(I635-MAX(0,='Settings &amp; Rates'!$B$13-SUMIFS($I$8:I634,$E$8:E634,"Car/Van",$A$8:A634,"&gt;="&amp;='Settings &amp; Rates'!$B$3,$A$8:A634,"&lt;="&amp;='Settings &amp; Rates'!$B$4)),0)*='Settings &amp; Rates'!$B$9)/I635,IF(E635="Motorcycle",='Settings &amp; Rates'!$B$10,IF(E635="Bicycle",='Settings &amp; Rates'!$B$11,"")))),"")</f>
        <v/>
      </c>
      <c r="L635" s="6">
        <f>IF(E635="Car/Van",='Settings &amp; Rates'!$B$12*F635,0)</f>
        <v/>
      </c>
      <c r="M635" s="7">
        <f>IFERROR(IF(I635=0,"",IF(E635="Car/Van",  MIN(MAX(='Settings &amp; Rates'!$B$13-SUMIFS($I$8:I634,$E$8:E634,"Car/Van",$A$8:A634,"&gt;="&amp;='Settings &amp; Rates'!$B$3,$A$8:A634,"&lt;="&amp;='Settings &amp; Rates'!$B$4)),I635)*='Settings &amp; Rates'!$B$8 +MAX(I635-MAX(0,='Settings &amp; Rates'!$B$13-SUMIFS($I$8:I634,$E$8:E634,"Car/Van",$A$8:A634,"&gt;="&amp;='Settings &amp; Rates'!$B$3,$A$8:A634,"&lt;="&amp;='Settings &amp; Rates'!$B$4)),0)*='Settings &amp; Rates'!$B$9 +I635*F635*='Settings &amp; Rates'!$B$12,IF(E635="Motorcycle",I635*='Settings &amp; Rates'!$B$10,IF(E635="Bicycle",I635*='Settings &amp; Rates'!$B$11,0)))),"")</f>
        <v/>
      </c>
      <c r="N635" s="6" t="n"/>
    </row>
    <row r="636">
      <c r="A636" s="5" t="n"/>
      <c r="B636" s="6" t="n"/>
      <c r="C636" s="6" t="n"/>
      <c r="D636" s="6" t="n"/>
      <c r="E636" s="6" t="n"/>
      <c r="F636" s="6" t="n"/>
      <c r="G636" s="6" t="n"/>
      <c r="H636" s="6" t="n"/>
      <c r="I636" s="6" t="n"/>
      <c r="J636" s="6">
        <f>IF(E636&lt;&gt;"Car/Van","",SUMIFS($I$8:I636,$E$8:E636,"Car/Van",$A$8:A636,"&gt;="&amp;='Settings &amp; Rates'!$B$3,$A$8:A636,"&lt;="&amp;='Settings &amp; Rates'!$B$4))</f>
        <v/>
      </c>
      <c r="K636" s="6">
        <f>IFERROR(IF(I636=0,"",IF(E636="Car/Van",  (MIN(MAX(='Settings &amp; Rates'!$B$13-SUMIFS($I$8:I635,$E$8:E635,"Car/Van",$A$8:A635,"&gt;="&amp;='Settings &amp; Rates'!$B$3,$A$8:A635,"&lt;="&amp;='Settings &amp; Rates'!$B$4)),I636)*='Settings &amp; Rates'!$B$8  +MAX(I636-MAX(0,='Settings &amp; Rates'!$B$13-SUMIFS($I$8:I635,$E$8:E635,"Car/Van",$A$8:A635,"&gt;="&amp;='Settings &amp; Rates'!$B$3,$A$8:A635,"&lt;="&amp;='Settings &amp; Rates'!$B$4)),0)*='Settings &amp; Rates'!$B$9)/I636,IF(E636="Motorcycle",='Settings &amp; Rates'!$B$10,IF(E636="Bicycle",='Settings &amp; Rates'!$B$11,"")))),"")</f>
        <v/>
      </c>
      <c r="L636" s="6">
        <f>IF(E636="Car/Van",='Settings &amp; Rates'!$B$12*F636,0)</f>
        <v/>
      </c>
      <c r="M636" s="7">
        <f>IFERROR(IF(I636=0,"",IF(E636="Car/Van",  MIN(MAX(='Settings &amp; Rates'!$B$13-SUMIFS($I$8:I635,$E$8:E635,"Car/Van",$A$8:A635,"&gt;="&amp;='Settings &amp; Rates'!$B$3,$A$8:A635,"&lt;="&amp;='Settings &amp; Rates'!$B$4)),I636)*='Settings &amp; Rates'!$B$8 +MAX(I636-MAX(0,='Settings &amp; Rates'!$B$13-SUMIFS($I$8:I635,$E$8:E635,"Car/Van",$A$8:A635,"&gt;="&amp;='Settings &amp; Rates'!$B$3,$A$8:A635,"&lt;="&amp;='Settings &amp; Rates'!$B$4)),0)*='Settings &amp; Rates'!$B$9 +I636*F636*='Settings &amp; Rates'!$B$12,IF(E636="Motorcycle",I636*='Settings &amp; Rates'!$B$10,IF(E636="Bicycle",I636*='Settings &amp; Rates'!$B$11,0)))),"")</f>
        <v/>
      </c>
      <c r="N636" s="6" t="n"/>
    </row>
    <row r="637">
      <c r="A637" s="5" t="n"/>
      <c r="B637" s="6" t="n"/>
      <c r="C637" s="6" t="n"/>
      <c r="D637" s="6" t="n"/>
      <c r="E637" s="6" t="n"/>
      <c r="F637" s="6" t="n"/>
      <c r="G637" s="6" t="n"/>
      <c r="H637" s="6" t="n"/>
      <c r="I637" s="6" t="n"/>
      <c r="J637" s="6">
        <f>IF(E637&lt;&gt;"Car/Van","",SUMIFS($I$8:I637,$E$8:E637,"Car/Van",$A$8:A637,"&gt;="&amp;='Settings &amp; Rates'!$B$3,$A$8:A637,"&lt;="&amp;='Settings &amp; Rates'!$B$4))</f>
        <v/>
      </c>
      <c r="K637" s="6">
        <f>IFERROR(IF(I637=0,"",IF(E637="Car/Van",  (MIN(MAX(='Settings &amp; Rates'!$B$13-SUMIFS($I$8:I636,$E$8:E636,"Car/Van",$A$8:A636,"&gt;="&amp;='Settings &amp; Rates'!$B$3,$A$8:A636,"&lt;="&amp;='Settings &amp; Rates'!$B$4)),I637)*='Settings &amp; Rates'!$B$8  +MAX(I637-MAX(0,='Settings &amp; Rates'!$B$13-SUMIFS($I$8:I636,$E$8:E636,"Car/Van",$A$8:A636,"&gt;="&amp;='Settings &amp; Rates'!$B$3,$A$8:A636,"&lt;="&amp;='Settings &amp; Rates'!$B$4)),0)*='Settings &amp; Rates'!$B$9)/I637,IF(E637="Motorcycle",='Settings &amp; Rates'!$B$10,IF(E637="Bicycle",='Settings &amp; Rates'!$B$11,"")))),"")</f>
        <v/>
      </c>
      <c r="L637" s="6">
        <f>IF(E637="Car/Van",='Settings &amp; Rates'!$B$12*F637,0)</f>
        <v/>
      </c>
      <c r="M637" s="7">
        <f>IFERROR(IF(I637=0,"",IF(E637="Car/Van",  MIN(MAX(='Settings &amp; Rates'!$B$13-SUMIFS($I$8:I636,$E$8:E636,"Car/Van",$A$8:A636,"&gt;="&amp;='Settings &amp; Rates'!$B$3,$A$8:A636,"&lt;="&amp;='Settings &amp; Rates'!$B$4)),I637)*='Settings &amp; Rates'!$B$8 +MAX(I637-MAX(0,='Settings &amp; Rates'!$B$13-SUMIFS($I$8:I636,$E$8:E636,"Car/Van",$A$8:A636,"&gt;="&amp;='Settings &amp; Rates'!$B$3,$A$8:A636,"&lt;="&amp;='Settings &amp; Rates'!$B$4)),0)*='Settings &amp; Rates'!$B$9 +I637*F637*='Settings &amp; Rates'!$B$12,IF(E637="Motorcycle",I637*='Settings &amp; Rates'!$B$10,IF(E637="Bicycle",I637*='Settings &amp; Rates'!$B$11,0)))),"")</f>
        <v/>
      </c>
      <c r="N637" s="6" t="n"/>
    </row>
    <row r="638">
      <c r="A638" s="5" t="n"/>
      <c r="B638" s="6" t="n"/>
      <c r="C638" s="6" t="n"/>
      <c r="D638" s="6" t="n"/>
      <c r="E638" s="6" t="n"/>
      <c r="F638" s="6" t="n"/>
      <c r="G638" s="6" t="n"/>
      <c r="H638" s="6" t="n"/>
      <c r="I638" s="6" t="n"/>
      <c r="J638" s="6">
        <f>IF(E638&lt;&gt;"Car/Van","",SUMIFS($I$8:I638,$E$8:E638,"Car/Van",$A$8:A638,"&gt;="&amp;='Settings &amp; Rates'!$B$3,$A$8:A638,"&lt;="&amp;='Settings &amp; Rates'!$B$4))</f>
        <v/>
      </c>
      <c r="K638" s="6">
        <f>IFERROR(IF(I638=0,"",IF(E638="Car/Van",  (MIN(MAX(='Settings &amp; Rates'!$B$13-SUMIFS($I$8:I637,$E$8:E637,"Car/Van",$A$8:A637,"&gt;="&amp;='Settings &amp; Rates'!$B$3,$A$8:A637,"&lt;="&amp;='Settings &amp; Rates'!$B$4)),I638)*='Settings &amp; Rates'!$B$8  +MAX(I638-MAX(0,='Settings &amp; Rates'!$B$13-SUMIFS($I$8:I637,$E$8:E637,"Car/Van",$A$8:A637,"&gt;="&amp;='Settings &amp; Rates'!$B$3,$A$8:A637,"&lt;="&amp;='Settings &amp; Rates'!$B$4)),0)*='Settings &amp; Rates'!$B$9)/I638,IF(E638="Motorcycle",='Settings &amp; Rates'!$B$10,IF(E638="Bicycle",='Settings &amp; Rates'!$B$11,"")))),"")</f>
        <v/>
      </c>
      <c r="L638" s="6">
        <f>IF(E638="Car/Van",='Settings &amp; Rates'!$B$12*F638,0)</f>
        <v/>
      </c>
      <c r="M638" s="7">
        <f>IFERROR(IF(I638=0,"",IF(E638="Car/Van",  MIN(MAX(='Settings &amp; Rates'!$B$13-SUMIFS($I$8:I637,$E$8:E637,"Car/Van",$A$8:A637,"&gt;="&amp;='Settings &amp; Rates'!$B$3,$A$8:A637,"&lt;="&amp;='Settings &amp; Rates'!$B$4)),I638)*='Settings &amp; Rates'!$B$8 +MAX(I638-MAX(0,='Settings &amp; Rates'!$B$13-SUMIFS($I$8:I637,$E$8:E637,"Car/Van",$A$8:A637,"&gt;="&amp;='Settings &amp; Rates'!$B$3,$A$8:A637,"&lt;="&amp;='Settings &amp; Rates'!$B$4)),0)*='Settings &amp; Rates'!$B$9 +I638*F638*='Settings &amp; Rates'!$B$12,IF(E638="Motorcycle",I638*='Settings &amp; Rates'!$B$10,IF(E638="Bicycle",I638*='Settings &amp; Rates'!$B$11,0)))),"")</f>
        <v/>
      </c>
      <c r="N638" s="6" t="n"/>
    </row>
    <row r="639">
      <c r="A639" s="5" t="n"/>
      <c r="B639" s="6" t="n"/>
      <c r="C639" s="6" t="n"/>
      <c r="D639" s="6" t="n"/>
      <c r="E639" s="6" t="n"/>
      <c r="F639" s="6" t="n"/>
      <c r="G639" s="6" t="n"/>
      <c r="H639" s="6" t="n"/>
      <c r="I639" s="6" t="n"/>
      <c r="J639" s="6">
        <f>IF(E639&lt;&gt;"Car/Van","",SUMIFS($I$8:I639,$E$8:E639,"Car/Van",$A$8:A639,"&gt;="&amp;='Settings &amp; Rates'!$B$3,$A$8:A639,"&lt;="&amp;='Settings &amp; Rates'!$B$4))</f>
        <v/>
      </c>
      <c r="K639" s="6">
        <f>IFERROR(IF(I639=0,"",IF(E639="Car/Van",  (MIN(MAX(='Settings &amp; Rates'!$B$13-SUMIFS($I$8:I638,$E$8:E638,"Car/Van",$A$8:A638,"&gt;="&amp;='Settings &amp; Rates'!$B$3,$A$8:A638,"&lt;="&amp;='Settings &amp; Rates'!$B$4)),I639)*='Settings &amp; Rates'!$B$8  +MAX(I639-MAX(0,='Settings &amp; Rates'!$B$13-SUMIFS($I$8:I638,$E$8:E638,"Car/Van",$A$8:A638,"&gt;="&amp;='Settings &amp; Rates'!$B$3,$A$8:A638,"&lt;="&amp;='Settings &amp; Rates'!$B$4)),0)*='Settings &amp; Rates'!$B$9)/I639,IF(E639="Motorcycle",='Settings &amp; Rates'!$B$10,IF(E639="Bicycle",='Settings &amp; Rates'!$B$11,"")))),"")</f>
        <v/>
      </c>
      <c r="L639" s="6">
        <f>IF(E639="Car/Van",='Settings &amp; Rates'!$B$12*F639,0)</f>
        <v/>
      </c>
      <c r="M639" s="7">
        <f>IFERROR(IF(I639=0,"",IF(E639="Car/Van",  MIN(MAX(='Settings &amp; Rates'!$B$13-SUMIFS($I$8:I638,$E$8:E638,"Car/Van",$A$8:A638,"&gt;="&amp;='Settings &amp; Rates'!$B$3,$A$8:A638,"&lt;="&amp;='Settings &amp; Rates'!$B$4)),I639)*='Settings &amp; Rates'!$B$8 +MAX(I639-MAX(0,='Settings &amp; Rates'!$B$13-SUMIFS($I$8:I638,$E$8:E638,"Car/Van",$A$8:A638,"&gt;="&amp;='Settings &amp; Rates'!$B$3,$A$8:A638,"&lt;="&amp;='Settings &amp; Rates'!$B$4)),0)*='Settings &amp; Rates'!$B$9 +I639*F639*='Settings &amp; Rates'!$B$12,IF(E639="Motorcycle",I639*='Settings &amp; Rates'!$B$10,IF(E639="Bicycle",I639*='Settings &amp; Rates'!$B$11,0)))),"")</f>
        <v/>
      </c>
      <c r="N639" s="6" t="n"/>
    </row>
    <row r="640">
      <c r="A640" s="5" t="n"/>
      <c r="B640" s="6" t="n"/>
      <c r="C640" s="6" t="n"/>
      <c r="D640" s="6" t="n"/>
      <c r="E640" s="6" t="n"/>
      <c r="F640" s="6" t="n"/>
      <c r="G640" s="6" t="n"/>
      <c r="H640" s="6" t="n"/>
      <c r="I640" s="6" t="n"/>
      <c r="J640" s="6">
        <f>IF(E640&lt;&gt;"Car/Van","",SUMIFS($I$8:I640,$E$8:E640,"Car/Van",$A$8:A640,"&gt;="&amp;='Settings &amp; Rates'!$B$3,$A$8:A640,"&lt;="&amp;='Settings &amp; Rates'!$B$4))</f>
        <v/>
      </c>
      <c r="K640" s="6">
        <f>IFERROR(IF(I640=0,"",IF(E640="Car/Van",  (MIN(MAX(='Settings &amp; Rates'!$B$13-SUMIFS($I$8:I639,$E$8:E639,"Car/Van",$A$8:A639,"&gt;="&amp;='Settings &amp; Rates'!$B$3,$A$8:A639,"&lt;="&amp;='Settings &amp; Rates'!$B$4)),I640)*='Settings &amp; Rates'!$B$8  +MAX(I640-MAX(0,='Settings &amp; Rates'!$B$13-SUMIFS($I$8:I639,$E$8:E639,"Car/Van",$A$8:A639,"&gt;="&amp;='Settings &amp; Rates'!$B$3,$A$8:A639,"&lt;="&amp;='Settings &amp; Rates'!$B$4)),0)*='Settings &amp; Rates'!$B$9)/I640,IF(E640="Motorcycle",='Settings &amp; Rates'!$B$10,IF(E640="Bicycle",='Settings &amp; Rates'!$B$11,"")))),"")</f>
        <v/>
      </c>
      <c r="L640" s="6">
        <f>IF(E640="Car/Van",='Settings &amp; Rates'!$B$12*F640,0)</f>
        <v/>
      </c>
      <c r="M640" s="7">
        <f>IFERROR(IF(I640=0,"",IF(E640="Car/Van",  MIN(MAX(='Settings &amp; Rates'!$B$13-SUMIFS($I$8:I639,$E$8:E639,"Car/Van",$A$8:A639,"&gt;="&amp;='Settings &amp; Rates'!$B$3,$A$8:A639,"&lt;="&amp;='Settings &amp; Rates'!$B$4)),I640)*='Settings &amp; Rates'!$B$8 +MAX(I640-MAX(0,='Settings &amp; Rates'!$B$13-SUMIFS($I$8:I639,$E$8:E639,"Car/Van",$A$8:A639,"&gt;="&amp;='Settings &amp; Rates'!$B$3,$A$8:A639,"&lt;="&amp;='Settings &amp; Rates'!$B$4)),0)*='Settings &amp; Rates'!$B$9 +I640*F640*='Settings &amp; Rates'!$B$12,IF(E640="Motorcycle",I640*='Settings &amp; Rates'!$B$10,IF(E640="Bicycle",I640*='Settings &amp; Rates'!$B$11,0)))),"")</f>
        <v/>
      </c>
      <c r="N640" s="6" t="n"/>
    </row>
    <row r="641">
      <c r="A641" s="5" t="n"/>
      <c r="B641" s="6" t="n"/>
      <c r="C641" s="6" t="n"/>
      <c r="D641" s="6" t="n"/>
      <c r="E641" s="6" t="n"/>
      <c r="F641" s="6" t="n"/>
      <c r="G641" s="6" t="n"/>
      <c r="H641" s="6" t="n"/>
      <c r="I641" s="6" t="n"/>
      <c r="J641" s="6">
        <f>IF(E641&lt;&gt;"Car/Van","",SUMIFS($I$8:I641,$E$8:E641,"Car/Van",$A$8:A641,"&gt;="&amp;='Settings &amp; Rates'!$B$3,$A$8:A641,"&lt;="&amp;='Settings &amp; Rates'!$B$4))</f>
        <v/>
      </c>
      <c r="K641" s="6">
        <f>IFERROR(IF(I641=0,"",IF(E641="Car/Van",  (MIN(MAX(='Settings &amp; Rates'!$B$13-SUMIFS($I$8:I640,$E$8:E640,"Car/Van",$A$8:A640,"&gt;="&amp;='Settings &amp; Rates'!$B$3,$A$8:A640,"&lt;="&amp;='Settings &amp; Rates'!$B$4)),I641)*='Settings &amp; Rates'!$B$8  +MAX(I641-MAX(0,='Settings &amp; Rates'!$B$13-SUMIFS($I$8:I640,$E$8:E640,"Car/Van",$A$8:A640,"&gt;="&amp;='Settings &amp; Rates'!$B$3,$A$8:A640,"&lt;="&amp;='Settings &amp; Rates'!$B$4)),0)*='Settings &amp; Rates'!$B$9)/I641,IF(E641="Motorcycle",='Settings &amp; Rates'!$B$10,IF(E641="Bicycle",='Settings &amp; Rates'!$B$11,"")))),"")</f>
        <v/>
      </c>
      <c r="L641" s="6">
        <f>IF(E641="Car/Van",='Settings &amp; Rates'!$B$12*F641,0)</f>
        <v/>
      </c>
      <c r="M641" s="7">
        <f>IFERROR(IF(I641=0,"",IF(E641="Car/Van",  MIN(MAX(='Settings &amp; Rates'!$B$13-SUMIFS($I$8:I640,$E$8:E640,"Car/Van",$A$8:A640,"&gt;="&amp;='Settings &amp; Rates'!$B$3,$A$8:A640,"&lt;="&amp;='Settings &amp; Rates'!$B$4)),I641)*='Settings &amp; Rates'!$B$8 +MAX(I641-MAX(0,='Settings &amp; Rates'!$B$13-SUMIFS($I$8:I640,$E$8:E640,"Car/Van",$A$8:A640,"&gt;="&amp;='Settings &amp; Rates'!$B$3,$A$8:A640,"&lt;="&amp;='Settings &amp; Rates'!$B$4)),0)*='Settings &amp; Rates'!$B$9 +I641*F641*='Settings &amp; Rates'!$B$12,IF(E641="Motorcycle",I641*='Settings &amp; Rates'!$B$10,IF(E641="Bicycle",I641*='Settings &amp; Rates'!$B$11,0)))),"")</f>
        <v/>
      </c>
      <c r="N641" s="6" t="n"/>
    </row>
    <row r="642">
      <c r="A642" s="5" t="n"/>
      <c r="B642" s="6" t="n"/>
      <c r="C642" s="6" t="n"/>
      <c r="D642" s="6" t="n"/>
      <c r="E642" s="6" t="n"/>
      <c r="F642" s="6" t="n"/>
      <c r="G642" s="6" t="n"/>
      <c r="H642" s="6" t="n"/>
      <c r="I642" s="6" t="n"/>
      <c r="J642" s="6">
        <f>IF(E642&lt;&gt;"Car/Van","",SUMIFS($I$8:I642,$E$8:E642,"Car/Van",$A$8:A642,"&gt;="&amp;='Settings &amp; Rates'!$B$3,$A$8:A642,"&lt;="&amp;='Settings &amp; Rates'!$B$4))</f>
        <v/>
      </c>
      <c r="K642" s="6">
        <f>IFERROR(IF(I642=0,"",IF(E642="Car/Van",  (MIN(MAX(='Settings &amp; Rates'!$B$13-SUMIFS($I$8:I641,$E$8:E641,"Car/Van",$A$8:A641,"&gt;="&amp;='Settings &amp; Rates'!$B$3,$A$8:A641,"&lt;="&amp;='Settings &amp; Rates'!$B$4)),I642)*='Settings &amp; Rates'!$B$8  +MAX(I642-MAX(0,='Settings &amp; Rates'!$B$13-SUMIFS($I$8:I641,$E$8:E641,"Car/Van",$A$8:A641,"&gt;="&amp;='Settings &amp; Rates'!$B$3,$A$8:A641,"&lt;="&amp;='Settings &amp; Rates'!$B$4)),0)*='Settings &amp; Rates'!$B$9)/I642,IF(E642="Motorcycle",='Settings &amp; Rates'!$B$10,IF(E642="Bicycle",='Settings &amp; Rates'!$B$11,"")))),"")</f>
        <v/>
      </c>
      <c r="L642" s="6">
        <f>IF(E642="Car/Van",='Settings &amp; Rates'!$B$12*F642,0)</f>
        <v/>
      </c>
      <c r="M642" s="7">
        <f>IFERROR(IF(I642=0,"",IF(E642="Car/Van",  MIN(MAX(='Settings &amp; Rates'!$B$13-SUMIFS($I$8:I641,$E$8:E641,"Car/Van",$A$8:A641,"&gt;="&amp;='Settings &amp; Rates'!$B$3,$A$8:A641,"&lt;="&amp;='Settings &amp; Rates'!$B$4)),I642)*='Settings &amp; Rates'!$B$8 +MAX(I642-MAX(0,='Settings &amp; Rates'!$B$13-SUMIFS($I$8:I641,$E$8:E641,"Car/Van",$A$8:A641,"&gt;="&amp;='Settings &amp; Rates'!$B$3,$A$8:A641,"&lt;="&amp;='Settings &amp; Rates'!$B$4)),0)*='Settings &amp; Rates'!$B$9 +I642*F642*='Settings &amp; Rates'!$B$12,IF(E642="Motorcycle",I642*='Settings &amp; Rates'!$B$10,IF(E642="Bicycle",I642*='Settings &amp; Rates'!$B$11,0)))),"")</f>
        <v/>
      </c>
      <c r="N642" s="6" t="n"/>
    </row>
    <row r="643">
      <c r="A643" s="5" t="n"/>
      <c r="B643" s="6" t="n"/>
      <c r="C643" s="6" t="n"/>
      <c r="D643" s="6" t="n"/>
      <c r="E643" s="6" t="n"/>
      <c r="F643" s="6" t="n"/>
      <c r="G643" s="6" t="n"/>
      <c r="H643" s="6" t="n"/>
      <c r="I643" s="6" t="n"/>
      <c r="J643" s="6">
        <f>IF(E643&lt;&gt;"Car/Van","",SUMIFS($I$8:I643,$E$8:E643,"Car/Van",$A$8:A643,"&gt;="&amp;='Settings &amp; Rates'!$B$3,$A$8:A643,"&lt;="&amp;='Settings &amp; Rates'!$B$4))</f>
        <v/>
      </c>
      <c r="K643" s="6">
        <f>IFERROR(IF(I643=0,"",IF(E643="Car/Van",  (MIN(MAX(='Settings &amp; Rates'!$B$13-SUMIFS($I$8:I642,$E$8:E642,"Car/Van",$A$8:A642,"&gt;="&amp;='Settings &amp; Rates'!$B$3,$A$8:A642,"&lt;="&amp;='Settings &amp; Rates'!$B$4)),I643)*='Settings &amp; Rates'!$B$8  +MAX(I643-MAX(0,='Settings &amp; Rates'!$B$13-SUMIFS($I$8:I642,$E$8:E642,"Car/Van",$A$8:A642,"&gt;="&amp;='Settings &amp; Rates'!$B$3,$A$8:A642,"&lt;="&amp;='Settings &amp; Rates'!$B$4)),0)*='Settings &amp; Rates'!$B$9)/I643,IF(E643="Motorcycle",='Settings &amp; Rates'!$B$10,IF(E643="Bicycle",='Settings &amp; Rates'!$B$11,"")))),"")</f>
        <v/>
      </c>
      <c r="L643" s="6">
        <f>IF(E643="Car/Van",='Settings &amp; Rates'!$B$12*F643,0)</f>
        <v/>
      </c>
      <c r="M643" s="7">
        <f>IFERROR(IF(I643=0,"",IF(E643="Car/Van",  MIN(MAX(='Settings &amp; Rates'!$B$13-SUMIFS($I$8:I642,$E$8:E642,"Car/Van",$A$8:A642,"&gt;="&amp;='Settings &amp; Rates'!$B$3,$A$8:A642,"&lt;="&amp;='Settings &amp; Rates'!$B$4)),I643)*='Settings &amp; Rates'!$B$8 +MAX(I643-MAX(0,='Settings &amp; Rates'!$B$13-SUMIFS($I$8:I642,$E$8:E642,"Car/Van",$A$8:A642,"&gt;="&amp;='Settings &amp; Rates'!$B$3,$A$8:A642,"&lt;="&amp;='Settings &amp; Rates'!$B$4)),0)*='Settings &amp; Rates'!$B$9 +I643*F643*='Settings &amp; Rates'!$B$12,IF(E643="Motorcycle",I643*='Settings &amp; Rates'!$B$10,IF(E643="Bicycle",I643*='Settings &amp; Rates'!$B$11,0)))),"")</f>
        <v/>
      </c>
      <c r="N643" s="6" t="n"/>
    </row>
    <row r="644">
      <c r="A644" s="5" t="n"/>
      <c r="B644" s="6" t="n"/>
      <c r="C644" s="6" t="n"/>
      <c r="D644" s="6" t="n"/>
      <c r="E644" s="6" t="n"/>
      <c r="F644" s="6" t="n"/>
      <c r="G644" s="6" t="n"/>
      <c r="H644" s="6" t="n"/>
      <c r="I644" s="6" t="n"/>
      <c r="J644" s="6">
        <f>IF(E644&lt;&gt;"Car/Van","",SUMIFS($I$8:I644,$E$8:E644,"Car/Van",$A$8:A644,"&gt;="&amp;='Settings &amp; Rates'!$B$3,$A$8:A644,"&lt;="&amp;='Settings &amp; Rates'!$B$4))</f>
        <v/>
      </c>
      <c r="K644" s="6">
        <f>IFERROR(IF(I644=0,"",IF(E644="Car/Van",  (MIN(MAX(='Settings &amp; Rates'!$B$13-SUMIFS($I$8:I643,$E$8:E643,"Car/Van",$A$8:A643,"&gt;="&amp;='Settings &amp; Rates'!$B$3,$A$8:A643,"&lt;="&amp;='Settings &amp; Rates'!$B$4)),I644)*='Settings &amp; Rates'!$B$8  +MAX(I644-MAX(0,='Settings &amp; Rates'!$B$13-SUMIFS($I$8:I643,$E$8:E643,"Car/Van",$A$8:A643,"&gt;="&amp;='Settings &amp; Rates'!$B$3,$A$8:A643,"&lt;="&amp;='Settings &amp; Rates'!$B$4)),0)*='Settings &amp; Rates'!$B$9)/I644,IF(E644="Motorcycle",='Settings &amp; Rates'!$B$10,IF(E644="Bicycle",='Settings &amp; Rates'!$B$11,"")))),"")</f>
        <v/>
      </c>
      <c r="L644" s="6">
        <f>IF(E644="Car/Van",='Settings &amp; Rates'!$B$12*F644,0)</f>
        <v/>
      </c>
      <c r="M644" s="7">
        <f>IFERROR(IF(I644=0,"",IF(E644="Car/Van",  MIN(MAX(='Settings &amp; Rates'!$B$13-SUMIFS($I$8:I643,$E$8:E643,"Car/Van",$A$8:A643,"&gt;="&amp;='Settings &amp; Rates'!$B$3,$A$8:A643,"&lt;="&amp;='Settings &amp; Rates'!$B$4)),I644)*='Settings &amp; Rates'!$B$8 +MAX(I644-MAX(0,='Settings &amp; Rates'!$B$13-SUMIFS($I$8:I643,$E$8:E643,"Car/Van",$A$8:A643,"&gt;="&amp;='Settings &amp; Rates'!$B$3,$A$8:A643,"&lt;="&amp;='Settings &amp; Rates'!$B$4)),0)*='Settings &amp; Rates'!$B$9 +I644*F644*='Settings &amp; Rates'!$B$12,IF(E644="Motorcycle",I644*='Settings &amp; Rates'!$B$10,IF(E644="Bicycle",I644*='Settings &amp; Rates'!$B$11,0)))),"")</f>
        <v/>
      </c>
      <c r="N644" s="6" t="n"/>
    </row>
    <row r="645">
      <c r="A645" s="5" t="n"/>
      <c r="B645" s="6" t="n"/>
      <c r="C645" s="6" t="n"/>
      <c r="D645" s="6" t="n"/>
      <c r="E645" s="6" t="n"/>
      <c r="F645" s="6" t="n"/>
      <c r="G645" s="6" t="n"/>
      <c r="H645" s="6" t="n"/>
      <c r="I645" s="6" t="n"/>
      <c r="J645" s="6">
        <f>IF(E645&lt;&gt;"Car/Van","",SUMIFS($I$8:I645,$E$8:E645,"Car/Van",$A$8:A645,"&gt;="&amp;='Settings &amp; Rates'!$B$3,$A$8:A645,"&lt;="&amp;='Settings &amp; Rates'!$B$4))</f>
        <v/>
      </c>
      <c r="K645" s="6">
        <f>IFERROR(IF(I645=0,"",IF(E645="Car/Van",  (MIN(MAX(='Settings &amp; Rates'!$B$13-SUMIFS($I$8:I644,$E$8:E644,"Car/Van",$A$8:A644,"&gt;="&amp;='Settings &amp; Rates'!$B$3,$A$8:A644,"&lt;="&amp;='Settings &amp; Rates'!$B$4)),I645)*='Settings &amp; Rates'!$B$8  +MAX(I645-MAX(0,='Settings &amp; Rates'!$B$13-SUMIFS($I$8:I644,$E$8:E644,"Car/Van",$A$8:A644,"&gt;="&amp;='Settings &amp; Rates'!$B$3,$A$8:A644,"&lt;="&amp;='Settings &amp; Rates'!$B$4)),0)*='Settings &amp; Rates'!$B$9)/I645,IF(E645="Motorcycle",='Settings &amp; Rates'!$B$10,IF(E645="Bicycle",='Settings &amp; Rates'!$B$11,"")))),"")</f>
        <v/>
      </c>
      <c r="L645" s="6">
        <f>IF(E645="Car/Van",='Settings &amp; Rates'!$B$12*F645,0)</f>
        <v/>
      </c>
      <c r="M645" s="7">
        <f>IFERROR(IF(I645=0,"",IF(E645="Car/Van",  MIN(MAX(='Settings &amp; Rates'!$B$13-SUMIFS($I$8:I644,$E$8:E644,"Car/Van",$A$8:A644,"&gt;="&amp;='Settings &amp; Rates'!$B$3,$A$8:A644,"&lt;="&amp;='Settings &amp; Rates'!$B$4)),I645)*='Settings &amp; Rates'!$B$8 +MAX(I645-MAX(0,='Settings &amp; Rates'!$B$13-SUMIFS($I$8:I644,$E$8:E644,"Car/Van",$A$8:A644,"&gt;="&amp;='Settings &amp; Rates'!$B$3,$A$8:A644,"&lt;="&amp;='Settings &amp; Rates'!$B$4)),0)*='Settings &amp; Rates'!$B$9 +I645*F645*='Settings &amp; Rates'!$B$12,IF(E645="Motorcycle",I645*='Settings &amp; Rates'!$B$10,IF(E645="Bicycle",I645*='Settings &amp; Rates'!$B$11,0)))),"")</f>
        <v/>
      </c>
      <c r="N645" s="6" t="n"/>
    </row>
    <row r="646">
      <c r="A646" s="5" t="n"/>
      <c r="B646" s="6" t="n"/>
      <c r="C646" s="6" t="n"/>
      <c r="D646" s="6" t="n"/>
      <c r="E646" s="6" t="n"/>
      <c r="F646" s="6" t="n"/>
      <c r="G646" s="6" t="n"/>
      <c r="H646" s="6" t="n"/>
      <c r="I646" s="6" t="n"/>
      <c r="J646" s="6">
        <f>IF(E646&lt;&gt;"Car/Van","",SUMIFS($I$8:I646,$E$8:E646,"Car/Van",$A$8:A646,"&gt;="&amp;='Settings &amp; Rates'!$B$3,$A$8:A646,"&lt;="&amp;='Settings &amp; Rates'!$B$4))</f>
        <v/>
      </c>
      <c r="K646" s="6">
        <f>IFERROR(IF(I646=0,"",IF(E646="Car/Van",  (MIN(MAX(='Settings &amp; Rates'!$B$13-SUMIFS($I$8:I645,$E$8:E645,"Car/Van",$A$8:A645,"&gt;="&amp;='Settings &amp; Rates'!$B$3,$A$8:A645,"&lt;="&amp;='Settings &amp; Rates'!$B$4)),I646)*='Settings &amp; Rates'!$B$8  +MAX(I646-MAX(0,='Settings &amp; Rates'!$B$13-SUMIFS($I$8:I645,$E$8:E645,"Car/Van",$A$8:A645,"&gt;="&amp;='Settings &amp; Rates'!$B$3,$A$8:A645,"&lt;="&amp;='Settings &amp; Rates'!$B$4)),0)*='Settings &amp; Rates'!$B$9)/I646,IF(E646="Motorcycle",='Settings &amp; Rates'!$B$10,IF(E646="Bicycle",='Settings &amp; Rates'!$B$11,"")))),"")</f>
        <v/>
      </c>
      <c r="L646" s="6">
        <f>IF(E646="Car/Van",='Settings &amp; Rates'!$B$12*F646,0)</f>
        <v/>
      </c>
      <c r="M646" s="7">
        <f>IFERROR(IF(I646=0,"",IF(E646="Car/Van",  MIN(MAX(='Settings &amp; Rates'!$B$13-SUMIFS($I$8:I645,$E$8:E645,"Car/Van",$A$8:A645,"&gt;="&amp;='Settings &amp; Rates'!$B$3,$A$8:A645,"&lt;="&amp;='Settings &amp; Rates'!$B$4)),I646)*='Settings &amp; Rates'!$B$8 +MAX(I646-MAX(0,='Settings &amp; Rates'!$B$13-SUMIFS($I$8:I645,$E$8:E645,"Car/Van",$A$8:A645,"&gt;="&amp;='Settings &amp; Rates'!$B$3,$A$8:A645,"&lt;="&amp;='Settings &amp; Rates'!$B$4)),0)*='Settings &amp; Rates'!$B$9 +I646*F646*='Settings &amp; Rates'!$B$12,IF(E646="Motorcycle",I646*='Settings &amp; Rates'!$B$10,IF(E646="Bicycle",I646*='Settings &amp; Rates'!$B$11,0)))),"")</f>
        <v/>
      </c>
      <c r="N646" s="6" t="n"/>
    </row>
    <row r="647">
      <c r="A647" s="5" t="n"/>
      <c r="B647" s="6" t="n"/>
      <c r="C647" s="6" t="n"/>
      <c r="D647" s="6" t="n"/>
      <c r="E647" s="6" t="n"/>
      <c r="F647" s="6" t="n"/>
      <c r="G647" s="6" t="n"/>
      <c r="H647" s="6" t="n"/>
      <c r="I647" s="6" t="n"/>
      <c r="J647" s="6">
        <f>IF(E647&lt;&gt;"Car/Van","",SUMIFS($I$8:I647,$E$8:E647,"Car/Van",$A$8:A647,"&gt;="&amp;='Settings &amp; Rates'!$B$3,$A$8:A647,"&lt;="&amp;='Settings &amp; Rates'!$B$4))</f>
        <v/>
      </c>
      <c r="K647" s="6">
        <f>IFERROR(IF(I647=0,"",IF(E647="Car/Van",  (MIN(MAX(='Settings &amp; Rates'!$B$13-SUMIFS($I$8:I646,$E$8:E646,"Car/Van",$A$8:A646,"&gt;="&amp;='Settings &amp; Rates'!$B$3,$A$8:A646,"&lt;="&amp;='Settings &amp; Rates'!$B$4)),I647)*='Settings &amp; Rates'!$B$8  +MAX(I647-MAX(0,='Settings &amp; Rates'!$B$13-SUMIFS($I$8:I646,$E$8:E646,"Car/Van",$A$8:A646,"&gt;="&amp;='Settings &amp; Rates'!$B$3,$A$8:A646,"&lt;="&amp;='Settings &amp; Rates'!$B$4)),0)*='Settings &amp; Rates'!$B$9)/I647,IF(E647="Motorcycle",='Settings &amp; Rates'!$B$10,IF(E647="Bicycle",='Settings &amp; Rates'!$B$11,"")))),"")</f>
        <v/>
      </c>
      <c r="L647" s="6">
        <f>IF(E647="Car/Van",='Settings &amp; Rates'!$B$12*F647,0)</f>
        <v/>
      </c>
      <c r="M647" s="7">
        <f>IFERROR(IF(I647=0,"",IF(E647="Car/Van",  MIN(MAX(='Settings &amp; Rates'!$B$13-SUMIFS($I$8:I646,$E$8:E646,"Car/Van",$A$8:A646,"&gt;="&amp;='Settings &amp; Rates'!$B$3,$A$8:A646,"&lt;="&amp;='Settings &amp; Rates'!$B$4)),I647)*='Settings &amp; Rates'!$B$8 +MAX(I647-MAX(0,='Settings &amp; Rates'!$B$13-SUMIFS($I$8:I646,$E$8:E646,"Car/Van",$A$8:A646,"&gt;="&amp;='Settings &amp; Rates'!$B$3,$A$8:A646,"&lt;="&amp;='Settings &amp; Rates'!$B$4)),0)*='Settings &amp; Rates'!$B$9 +I647*F647*='Settings &amp; Rates'!$B$12,IF(E647="Motorcycle",I647*='Settings &amp; Rates'!$B$10,IF(E647="Bicycle",I647*='Settings &amp; Rates'!$B$11,0)))),"")</f>
        <v/>
      </c>
      <c r="N647" s="6" t="n"/>
    </row>
    <row r="648">
      <c r="A648" s="5" t="n"/>
      <c r="B648" s="6" t="n"/>
      <c r="C648" s="6" t="n"/>
      <c r="D648" s="6" t="n"/>
      <c r="E648" s="6" t="n"/>
      <c r="F648" s="6" t="n"/>
      <c r="G648" s="6" t="n"/>
      <c r="H648" s="6" t="n"/>
      <c r="I648" s="6" t="n"/>
      <c r="J648" s="6">
        <f>IF(E648&lt;&gt;"Car/Van","",SUMIFS($I$8:I648,$E$8:E648,"Car/Van",$A$8:A648,"&gt;="&amp;='Settings &amp; Rates'!$B$3,$A$8:A648,"&lt;="&amp;='Settings &amp; Rates'!$B$4))</f>
        <v/>
      </c>
      <c r="K648" s="6">
        <f>IFERROR(IF(I648=0,"",IF(E648="Car/Van",  (MIN(MAX(='Settings &amp; Rates'!$B$13-SUMIFS($I$8:I647,$E$8:E647,"Car/Van",$A$8:A647,"&gt;="&amp;='Settings &amp; Rates'!$B$3,$A$8:A647,"&lt;="&amp;='Settings &amp; Rates'!$B$4)),I648)*='Settings &amp; Rates'!$B$8  +MAX(I648-MAX(0,='Settings &amp; Rates'!$B$13-SUMIFS($I$8:I647,$E$8:E647,"Car/Van",$A$8:A647,"&gt;="&amp;='Settings &amp; Rates'!$B$3,$A$8:A647,"&lt;="&amp;='Settings &amp; Rates'!$B$4)),0)*='Settings &amp; Rates'!$B$9)/I648,IF(E648="Motorcycle",='Settings &amp; Rates'!$B$10,IF(E648="Bicycle",='Settings &amp; Rates'!$B$11,"")))),"")</f>
        <v/>
      </c>
      <c r="L648" s="6">
        <f>IF(E648="Car/Van",='Settings &amp; Rates'!$B$12*F648,0)</f>
        <v/>
      </c>
      <c r="M648" s="7">
        <f>IFERROR(IF(I648=0,"",IF(E648="Car/Van",  MIN(MAX(='Settings &amp; Rates'!$B$13-SUMIFS($I$8:I647,$E$8:E647,"Car/Van",$A$8:A647,"&gt;="&amp;='Settings &amp; Rates'!$B$3,$A$8:A647,"&lt;="&amp;='Settings &amp; Rates'!$B$4)),I648)*='Settings &amp; Rates'!$B$8 +MAX(I648-MAX(0,='Settings &amp; Rates'!$B$13-SUMIFS($I$8:I647,$E$8:E647,"Car/Van",$A$8:A647,"&gt;="&amp;='Settings &amp; Rates'!$B$3,$A$8:A647,"&lt;="&amp;='Settings &amp; Rates'!$B$4)),0)*='Settings &amp; Rates'!$B$9 +I648*F648*='Settings &amp; Rates'!$B$12,IF(E648="Motorcycle",I648*='Settings &amp; Rates'!$B$10,IF(E648="Bicycle",I648*='Settings &amp; Rates'!$B$11,0)))),"")</f>
        <v/>
      </c>
      <c r="N648" s="6" t="n"/>
    </row>
    <row r="649">
      <c r="A649" s="5" t="n"/>
      <c r="B649" s="6" t="n"/>
      <c r="C649" s="6" t="n"/>
      <c r="D649" s="6" t="n"/>
      <c r="E649" s="6" t="n"/>
      <c r="F649" s="6" t="n"/>
      <c r="G649" s="6" t="n"/>
      <c r="H649" s="6" t="n"/>
      <c r="I649" s="6" t="n"/>
      <c r="J649" s="6">
        <f>IF(E649&lt;&gt;"Car/Van","",SUMIFS($I$8:I649,$E$8:E649,"Car/Van",$A$8:A649,"&gt;="&amp;='Settings &amp; Rates'!$B$3,$A$8:A649,"&lt;="&amp;='Settings &amp; Rates'!$B$4))</f>
        <v/>
      </c>
      <c r="K649" s="6">
        <f>IFERROR(IF(I649=0,"",IF(E649="Car/Van",  (MIN(MAX(='Settings &amp; Rates'!$B$13-SUMIFS($I$8:I648,$E$8:E648,"Car/Van",$A$8:A648,"&gt;="&amp;='Settings &amp; Rates'!$B$3,$A$8:A648,"&lt;="&amp;='Settings &amp; Rates'!$B$4)),I649)*='Settings &amp; Rates'!$B$8  +MAX(I649-MAX(0,='Settings &amp; Rates'!$B$13-SUMIFS($I$8:I648,$E$8:E648,"Car/Van",$A$8:A648,"&gt;="&amp;='Settings &amp; Rates'!$B$3,$A$8:A648,"&lt;="&amp;='Settings &amp; Rates'!$B$4)),0)*='Settings &amp; Rates'!$B$9)/I649,IF(E649="Motorcycle",='Settings &amp; Rates'!$B$10,IF(E649="Bicycle",='Settings &amp; Rates'!$B$11,"")))),"")</f>
        <v/>
      </c>
      <c r="L649" s="6">
        <f>IF(E649="Car/Van",='Settings &amp; Rates'!$B$12*F649,0)</f>
        <v/>
      </c>
      <c r="M649" s="7">
        <f>IFERROR(IF(I649=0,"",IF(E649="Car/Van",  MIN(MAX(='Settings &amp; Rates'!$B$13-SUMIFS($I$8:I648,$E$8:E648,"Car/Van",$A$8:A648,"&gt;="&amp;='Settings &amp; Rates'!$B$3,$A$8:A648,"&lt;="&amp;='Settings &amp; Rates'!$B$4)),I649)*='Settings &amp; Rates'!$B$8 +MAX(I649-MAX(0,='Settings &amp; Rates'!$B$13-SUMIFS($I$8:I648,$E$8:E648,"Car/Van",$A$8:A648,"&gt;="&amp;='Settings &amp; Rates'!$B$3,$A$8:A648,"&lt;="&amp;='Settings &amp; Rates'!$B$4)),0)*='Settings &amp; Rates'!$B$9 +I649*F649*='Settings &amp; Rates'!$B$12,IF(E649="Motorcycle",I649*='Settings &amp; Rates'!$B$10,IF(E649="Bicycle",I649*='Settings &amp; Rates'!$B$11,0)))),"")</f>
        <v/>
      </c>
      <c r="N649" s="6" t="n"/>
    </row>
    <row r="650">
      <c r="A650" s="5" t="n"/>
      <c r="B650" s="6" t="n"/>
      <c r="C650" s="6" t="n"/>
      <c r="D650" s="6" t="n"/>
      <c r="E650" s="6" t="n"/>
      <c r="F650" s="6" t="n"/>
      <c r="G650" s="6" t="n"/>
      <c r="H650" s="6" t="n"/>
      <c r="I650" s="6" t="n"/>
      <c r="J650" s="6">
        <f>IF(E650&lt;&gt;"Car/Van","",SUMIFS($I$8:I650,$E$8:E650,"Car/Van",$A$8:A650,"&gt;="&amp;='Settings &amp; Rates'!$B$3,$A$8:A650,"&lt;="&amp;='Settings &amp; Rates'!$B$4))</f>
        <v/>
      </c>
      <c r="K650" s="6">
        <f>IFERROR(IF(I650=0,"",IF(E650="Car/Van",  (MIN(MAX(='Settings &amp; Rates'!$B$13-SUMIFS($I$8:I649,$E$8:E649,"Car/Van",$A$8:A649,"&gt;="&amp;='Settings &amp; Rates'!$B$3,$A$8:A649,"&lt;="&amp;='Settings &amp; Rates'!$B$4)),I650)*='Settings &amp; Rates'!$B$8  +MAX(I650-MAX(0,='Settings &amp; Rates'!$B$13-SUMIFS($I$8:I649,$E$8:E649,"Car/Van",$A$8:A649,"&gt;="&amp;='Settings &amp; Rates'!$B$3,$A$8:A649,"&lt;="&amp;='Settings &amp; Rates'!$B$4)),0)*='Settings &amp; Rates'!$B$9)/I650,IF(E650="Motorcycle",='Settings &amp; Rates'!$B$10,IF(E650="Bicycle",='Settings &amp; Rates'!$B$11,"")))),"")</f>
        <v/>
      </c>
      <c r="L650" s="6">
        <f>IF(E650="Car/Van",='Settings &amp; Rates'!$B$12*F650,0)</f>
        <v/>
      </c>
      <c r="M650" s="7">
        <f>IFERROR(IF(I650=0,"",IF(E650="Car/Van",  MIN(MAX(='Settings &amp; Rates'!$B$13-SUMIFS($I$8:I649,$E$8:E649,"Car/Van",$A$8:A649,"&gt;="&amp;='Settings &amp; Rates'!$B$3,$A$8:A649,"&lt;="&amp;='Settings &amp; Rates'!$B$4)),I650)*='Settings &amp; Rates'!$B$8 +MAX(I650-MAX(0,='Settings &amp; Rates'!$B$13-SUMIFS($I$8:I649,$E$8:E649,"Car/Van",$A$8:A649,"&gt;="&amp;='Settings &amp; Rates'!$B$3,$A$8:A649,"&lt;="&amp;='Settings &amp; Rates'!$B$4)),0)*='Settings &amp; Rates'!$B$9 +I650*F650*='Settings &amp; Rates'!$B$12,IF(E650="Motorcycle",I650*='Settings &amp; Rates'!$B$10,IF(E650="Bicycle",I650*='Settings &amp; Rates'!$B$11,0)))),"")</f>
        <v/>
      </c>
      <c r="N650" s="6" t="n"/>
    </row>
    <row r="651">
      <c r="A651" s="5" t="n"/>
      <c r="B651" s="6" t="n"/>
      <c r="C651" s="6" t="n"/>
      <c r="D651" s="6" t="n"/>
      <c r="E651" s="6" t="n"/>
      <c r="F651" s="6" t="n"/>
      <c r="G651" s="6" t="n"/>
      <c r="H651" s="6" t="n"/>
      <c r="I651" s="6" t="n"/>
      <c r="J651" s="6">
        <f>IF(E651&lt;&gt;"Car/Van","",SUMIFS($I$8:I651,$E$8:E651,"Car/Van",$A$8:A651,"&gt;="&amp;='Settings &amp; Rates'!$B$3,$A$8:A651,"&lt;="&amp;='Settings &amp; Rates'!$B$4))</f>
        <v/>
      </c>
      <c r="K651" s="6">
        <f>IFERROR(IF(I651=0,"",IF(E651="Car/Van",  (MIN(MAX(='Settings &amp; Rates'!$B$13-SUMIFS($I$8:I650,$E$8:E650,"Car/Van",$A$8:A650,"&gt;="&amp;='Settings &amp; Rates'!$B$3,$A$8:A650,"&lt;="&amp;='Settings &amp; Rates'!$B$4)),I651)*='Settings &amp; Rates'!$B$8  +MAX(I651-MAX(0,='Settings &amp; Rates'!$B$13-SUMIFS($I$8:I650,$E$8:E650,"Car/Van",$A$8:A650,"&gt;="&amp;='Settings &amp; Rates'!$B$3,$A$8:A650,"&lt;="&amp;='Settings &amp; Rates'!$B$4)),0)*='Settings &amp; Rates'!$B$9)/I651,IF(E651="Motorcycle",='Settings &amp; Rates'!$B$10,IF(E651="Bicycle",='Settings &amp; Rates'!$B$11,"")))),"")</f>
        <v/>
      </c>
      <c r="L651" s="6">
        <f>IF(E651="Car/Van",='Settings &amp; Rates'!$B$12*F651,0)</f>
        <v/>
      </c>
      <c r="M651" s="7">
        <f>IFERROR(IF(I651=0,"",IF(E651="Car/Van",  MIN(MAX(='Settings &amp; Rates'!$B$13-SUMIFS($I$8:I650,$E$8:E650,"Car/Van",$A$8:A650,"&gt;="&amp;='Settings &amp; Rates'!$B$3,$A$8:A650,"&lt;="&amp;='Settings &amp; Rates'!$B$4)),I651)*='Settings &amp; Rates'!$B$8 +MAX(I651-MAX(0,='Settings &amp; Rates'!$B$13-SUMIFS($I$8:I650,$E$8:E650,"Car/Van",$A$8:A650,"&gt;="&amp;='Settings &amp; Rates'!$B$3,$A$8:A650,"&lt;="&amp;='Settings &amp; Rates'!$B$4)),0)*='Settings &amp; Rates'!$B$9 +I651*F651*='Settings &amp; Rates'!$B$12,IF(E651="Motorcycle",I651*='Settings &amp; Rates'!$B$10,IF(E651="Bicycle",I651*='Settings &amp; Rates'!$B$11,0)))),"")</f>
        <v/>
      </c>
      <c r="N651" s="6" t="n"/>
    </row>
    <row r="652">
      <c r="A652" s="5" t="n"/>
      <c r="B652" s="6" t="n"/>
      <c r="C652" s="6" t="n"/>
      <c r="D652" s="6" t="n"/>
      <c r="E652" s="6" t="n"/>
      <c r="F652" s="6" t="n"/>
      <c r="G652" s="6" t="n"/>
      <c r="H652" s="6" t="n"/>
      <c r="I652" s="6" t="n"/>
      <c r="J652" s="6">
        <f>IF(E652&lt;&gt;"Car/Van","",SUMIFS($I$8:I652,$E$8:E652,"Car/Van",$A$8:A652,"&gt;="&amp;='Settings &amp; Rates'!$B$3,$A$8:A652,"&lt;="&amp;='Settings &amp; Rates'!$B$4))</f>
        <v/>
      </c>
      <c r="K652" s="6">
        <f>IFERROR(IF(I652=0,"",IF(E652="Car/Van",  (MIN(MAX(='Settings &amp; Rates'!$B$13-SUMIFS($I$8:I651,$E$8:E651,"Car/Van",$A$8:A651,"&gt;="&amp;='Settings &amp; Rates'!$B$3,$A$8:A651,"&lt;="&amp;='Settings &amp; Rates'!$B$4)),I652)*='Settings &amp; Rates'!$B$8  +MAX(I652-MAX(0,='Settings &amp; Rates'!$B$13-SUMIFS($I$8:I651,$E$8:E651,"Car/Van",$A$8:A651,"&gt;="&amp;='Settings &amp; Rates'!$B$3,$A$8:A651,"&lt;="&amp;='Settings &amp; Rates'!$B$4)),0)*='Settings &amp; Rates'!$B$9)/I652,IF(E652="Motorcycle",='Settings &amp; Rates'!$B$10,IF(E652="Bicycle",='Settings &amp; Rates'!$B$11,"")))),"")</f>
        <v/>
      </c>
      <c r="L652" s="6">
        <f>IF(E652="Car/Van",='Settings &amp; Rates'!$B$12*F652,0)</f>
        <v/>
      </c>
      <c r="M652" s="7">
        <f>IFERROR(IF(I652=0,"",IF(E652="Car/Van",  MIN(MAX(='Settings &amp; Rates'!$B$13-SUMIFS($I$8:I651,$E$8:E651,"Car/Van",$A$8:A651,"&gt;="&amp;='Settings &amp; Rates'!$B$3,$A$8:A651,"&lt;="&amp;='Settings &amp; Rates'!$B$4)),I652)*='Settings &amp; Rates'!$B$8 +MAX(I652-MAX(0,='Settings &amp; Rates'!$B$13-SUMIFS($I$8:I651,$E$8:E651,"Car/Van",$A$8:A651,"&gt;="&amp;='Settings &amp; Rates'!$B$3,$A$8:A651,"&lt;="&amp;='Settings &amp; Rates'!$B$4)),0)*='Settings &amp; Rates'!$B$9 +I652*F652*='Settings &amp; Rates'!$B$12,IF(E652="Motorcycle",I652*='Settings &amp; Rates'!$B$10,IF(E652="Bicycle",I652*='Settings &amp; Rates'!$B$11,0)))),"")</f>
        <v/>
      </c>
      <c r="N652" s="6" t="n"/>
    </row>
    <row r="653">
      <c r="A653" s="5" t="n"/>
      <c r="B653" s="6" t="n"/>
      <c r="C653" s="6" t="n"/>
      <c r="D653" s="6" t="n"/>
      <c r="E653" s="6" t="n"/>
      <c r="F653" s="6" t="n"/>
      <c r="G653" s="6" t="n"/>
      <c r="H653" s="6" t="n"/>
      <c r="I653" s="6" t="n"/>
      <c r="J653" s="6">
        <f>IF(E653&lt;&gt;"Car/Van","",SUMIFS($I$8:I653,$E$8:E653,"Car/Van",$A$8:A653,"&gt;="&amp;='Settings &amp; Rates'!$B$3,$A$8:A653,"&lt;="&amp;='Settings &amp; Rates'!$B$4))</f>
        <v/>
      </c>
      <c r="K653" s="6">
        <f>IFERROR(IF(I653=0,"",IF(E653="Car/Van",  (MIN(MAX(='Settings &amp; Rates'!$B$13-SUMIFS($I$8:I652,$E$8:E652,"Car/Van",$A$8:A652,"&gt;="&amp;='Settings &amp; Rates'!$B$3,$A$8:A652,"&lt;="&amp;='Settings &amp; Rates'!$B$4)),I653)*='Settings &amp; Rates'!$B$8  +MAX(I653-MAX(0,='Settings &amp; Rates'!$B$13-SUMIFS($I$8:I652,$E$8:E652,"Car/Van",$A$8:A652,"&gt;="&amp;='Settings &amp; Rates'!$B$3,$A$8:A652,"&lt;="&amp;='Settings &amp; Rates'!$B$4)),0)*='Settings &amp; Rates'!$B$9)/I653,IF(E653="Motorcycle",='Settings &amp; Rates'!$B$10,IF(E653="Bicycle",='Settings &amp; Rates'!$B$11,"")))),"")</f>
        <v/>
      </c>
      <c r="L653" s="6">
        <f>IF(E653="Car/Van",='Settings &amp; Rates'!$B$12*F653,0)</f>
        <v/>
      </c>
      <c r="M653" s="7">
        <f>IFERROR(IF(I653=0,"",IF(E653="Car/Van",  MIN(MAX(='Settings &amp; Rates'!$B$13-SUMIFS($I$8:I652,$E$8:E652,"Car/Van",$A$8:A652,"&gt;="&amp;='Settings &amp; Rates'!$B$3,$A$8:A652,"&lt;="&amp;='Settings &amp; Rates'!$B$4)),I653)*='Settings &amp; Rates'!$B$8 +MAX(I653-MAX(0,='Settings &amp; Rates'!$B$13-SUMIFS($I$8:I652,$E$8:E652,"Car/Van",$A$8:A652,"&gt;="&amp;='Settings &amp; Rates'!$B$3,$A$8:A652,"&lt;="&amp;='Settings &amp; Rates'!$B$4)),0)*='Settings &amp; Rates'!$B$9 +I653*F653*='Settings &amp; Rates'!$B$12,IF(E653="Motorcycle",I653*='Settings &amp; Rates'!$B$10,IF(E653="Bicycle",I653*='Settings &amp; Rates'!$B$11,0)))),"")</f>
        <v/>
      </c>
      <c r="N653" s="6" t="n"/>
    </row>
    <row r="654">
      <c r="A654" s="5" t="n"/>
      <c r="B654" s="6" t="n"/>
      <c r="C654" s="6" t="n"/>
      <c r="D654" s="6" t="n"/>
      <c r="E654" s="6" t="n"/>
      <c r="F654" s="6" t="n"/>
      <c r="G654" s="6" t="n"/>
      <c r="H654" s="6" t="n"/>
      <c r="I654" s="6" t="n"/>
      <c r="J654" s="6">
        <f>IF(E654&lt;&gt;"Car/Van","",SUMIFS($I$8:I654,$E$8:E654,"Car/Van",$A$8:A654,"&gt;="&amp;='Settings &amp; Rates'!$B$3,$A$8:A654,"&lt;="&amp;='Settings &amp; Rates'!$B$4))</f>
        <v/>
      </c>
      <c r="K654" s="6">
        <f>IFERROR(IF(I654=0,"",IF(E654="Car/Van",  (MIN(MAX(='Settings &amp; Rates'!$B$13-SUMIFS($I$8:I653,$E$8:E653,"Car/Van",$A$8:A653,"&gt;="&amp;='Settings &amp; Rates'!$B$3,$A$8:A653,"&lt;="&amp;='Settings &amp; Rates'!$B$4)),I654)*='Settings &amp; Rates'!$B$8  +MAX(I654-MAX(0,='Settings &amp; Rates'!$B$13-SUMIFS($I$8:I653,$E$8:E653,"Car/Van",$A$8:A653,"&gt;="&amp;='Settings &amp; Rates'!$B$3,$A$8:A653,"&lt;="&amp;='Settings &amp; Rates'!$B$4)),0)*='Settings &amp; Rates'!$B$9)/I654,IF(E654="Motorcycle",='Settings &amp; Rates'!$B$10,IF(E654="Bicycle",='Settings &amp; Rates'!$B$11,"")))),"")</f>
        <v/>
      </c>
      <c r="L654" s="6">
        <f>IF(E654="Car/Van",='Settings &amp; Rates'!$B$12*F654,0)</f>
        <v/>
      </c>
      <c r="M654" s="7">
        <f>IFERROR(IF(I654=0,"",IF(E654="Car/Van",  MIN(MAX(='Settings &amp; Rates'!$B$13-SUMIFS($I$8:I653,$E$8:E653,"Car/Van",$A$8:A653,"&gt;="&amp;='Settings &amp; Rates'!$B$3,$A$8:A653,"&lt;="&amp;='Settings &amp; Rates'!$B$4)),I654)*='Settings &amp; Rates'!$B$8 +MAX(I654-MAX(0,='Settings &amp; Rates'!$B$13-SUMIFS($I$8:I653,$E$8:E653,"Car/Van",$A$8:A653,"&gt;="&amp;='Settings &amp; Rates'!$B$3,$A$8:A653,"&lt;="&amp;='Settings &amp; Rates'!$B$4)),0)*='Settings &amp; Rates'!$B$9 +I654*F654*='Settings &amp; Rates'!$B$12,IF(E654="Motorcycle",I654*='Settings &amp; Rates'!$B$10,IF(E654="Bicycle",I654*='Settings &amp; Rates'!$B$11,0)))),"")</f>
        <v/>
      </c>
      <c r="N654" s="6" t="n"/>
    </row>
    <row r="655">
      <c r="A655" s="5" t="n"/>
      <c r="B655" s="6" t="n"/>
      <c r="C655" s="6" t="n"/>
      <c r="D655" s="6" t="n"/>
      <c r="E655" s="6" t="n"/>
      <c r="F655" s="6" t="n"/>
      <c r="G655" s="6" t="n"/>
      <c r="H655" s="6" t="n"/>
      <c r="I655" s="6" t="n"/>
      <c r="J655" s="6">
        <f>IF(E655&lt;&gt;"Car/Van","",SUMIFS($I$8:I655,$E$8:E655,"Car/Van",$A$8:A655,"&gt;="&amp;='Settings &amp; Rates'!$B$3,$A$8:A655,"&lt;="&amp;='Settings &amp; Rates'!$B$4))</f>
        <v/>
      </c>
      <c r="K655" s="6">
        <f>IFERROR(IF(I655=0,"",IF(E655="Car/Van",  (MIN(MAX(='Settings &amp; Rates'!$B$13-SUMIFS($I$8:I654,$E$8:E654,"Car/Van",$A$8:A654,"&gt;="&amp;='Settings &amp; Rates'!$B$3,$A$8:A654,"&lt;="&amp;='Settings &amp; Rates'!$B$4)),I655)*='Settings &amp; Rates'!$B$8  +MAX(I655-MAX(0,='Settings &amp; Rates'!$B$13-SUMIFS($I$8:I654,$E$8:E654,"Car/Van",$A$8:A654,"&gt;="&amp;='Settings &amp; Rates'!$B$3,$A$8:A654,"&lt;="&amp;='Settings &amp; Rates'!$B$4)),0)*='Settings &amp; Rates'!$B$9)/I655,IF(E655="Motorcycle",='Settings &amp; Rates'!$B$10,IF(E655="Bicycle",='Settings &amp; Rates'!$B$11,"")))),"")</f>
        <v/>
      </c>
      <c r="L655" s="6">
        <f>IF(E655="Car/Van",='Settings &amp; Rates'!$B$12*F655,0)</f>
        <v/>
      </c>
      <c r="M655" s="7">
        <f>IFERROR(IF(I655=0,"",IF(E655="Car/Van",  MIN(MAX(='Settings &amp; Rates'!$B$13-SUMIFS($I$8:I654,$E$8:E654,"Car/Van",$A$8:A654,"&gt;="&amp;='Settings &amp; Rates'!$B$3,$A$8:A654,"&lt;="&amp;='Settings &amp; Rates'!$B$4)),I655)*='Settings &amp; Rates'!$B$8 +MAX(I655-MAX(0,='Settings &amp; Rates'!$B$13-SUMIFS($I$8:I654,$E$8:E654,"Car/Van",$A$8:A654,"&gt;="&amp;='Settings &amp; Rates'!$B$3,$A$8:A654,"&lt;="&amp;='Settings &amp; Rates'!$B$4)),0)*='Settings &amp; Rates'!$B$9 +I655*F655*='Settings &amp; Rates'!$B$12,IF(E655="Motorcycle",I655*='Settings &amp; Rates'!$B$10,IF(E655="Bicycle",I655*='Settings &amp; Rates'!$B$11,0)))),"")</f>
        <v/>
      </c>
      <c r="N655" s="6" t="n"/>
    </row>
    <row r="656">
      <c r="A656" s="5" t="n"/>
      <c r="B656" s="6" t="n"/>
      <c r="C656" s="6" t="n"/>
      <c r="D656" s="6" t="n"/>
      <c r="E656" s="6" t="n"/>
      <c r="F656" s="6" t="n"/>
      <c r="G656" s="6" t="n"/>
      <c r="H656" s="6" t="n"/>
      <c r="I656" s="6" t="n"/>
      <c r="J656" s="6">
        <f>IF(E656&lt;&gt;"Car/Van","",SUMIFS($I$8:I656,$E$8:E656,"Car/Van",$A$8:A656,"&gt;="&amp;='Settings &amp; Rates'!$B$3,$A$8:A656,"&lt;="&amp;='Settings &amp; Rates'!$B$4))</f>
        <v/>
      </c>
      <c r="K656" s="6">
        <f>IFERROR(IF(I656=0,"",IF(E656="Car/Van",  (MIN(MAX(='Settings &amp; Rates'!$B$13-SUMIFS($I$8:I655,$E$8:E655,"Car/Van",$A$8:A655,"&gt;="&amp;='Settings &amp; Rates'!$B$3,$A$8:A655,"&lt;="&amp;='Settings &amp; Rates'!$B$4)),I656)*='Settings &amp; Rates'!$B$8  +MAX(I656-MAX(0,='Settings &amp; Rates'!$B$13-SUMIFS($I$8:I655,$E$8:E655,"Car/Van",$A$8:A655,"&gt;="&amp;='Settings &amp; Rates'!$B$3,$A$8:A655,"&lt;="&amp;='Settings &amp; Rates'!$B$4)),0)*='Settings &amp; Rates'!$B$9)/I656,IF(E656="Motorcycle",='Settings &amp; Rates'!$B$10,IF(E656="Bicycle",='Settings &amp; Rates'!$B$11,"")))),"")</f>
        <v/>
      </c>
      <c r="L656" s="6">
        <f>IF(E656="Car/Van",='Settings &amp; Rates'!$B$12*F656,0)</f>
        <v/>
      </c>
      <c r="M656" s="7">
        <f>IFERROR(IF(I656=0,"",IF(E656="Car/Van",  MIN(MAX(='Settings &amp; Rates'!$B$13-SUMIFS($I$8:I655,$E$8:E655,"Car/Van",$A$8:A655,"&gt;="&amp;='Settings &amp; Rates'!$B$3,$A$8:A655,"&lt;="&amp;='Settings &amp; Rates'!$B$4)),I656)*='Settings &amp; Rates'!$B$8 +MAX(I656-MAX(0,='Settings &amp; Rates'!$B$13-SUMIFS($I$8:I655,$E$8:E655,"Car/Van",$A$8:A655,"&gt;="&amp;='Settings &amp; Rates'!$B$3,$A$8:A655,"&lt;="&amp;='Settings &amp; Rates'!$B$4)),0)*='Settings &amp; Rates'!$B$9 +I656*F656*='Settings &amp; Rates'!$B$12,IF(E656="Motorcycle",I656*='Settings &amp; Rates'!$B$10,IF(E656="Bicycle",I656*='Settings &amp; Rates'!$B$11,0)))),"")</f>
        <v/>
      </c>
      <c r="N656" s="6" t="n"/>
    </row>
    <row r="657">
      <c r="A657" s="5" t="n"/>
      <c r="B657" s="6" t="n"/>
      <c r="C657" s="6" t="n"/>
      <c r="D657" s="6" t="n"/>
      <c r="E657" s="6" t="n"/>
      <c r="F657" s="6" t="n"/>
      <c r="G657" s="6" t="n"/>
      <c r="H657" s="6" t="n"/>
      <c r="I657" s="6" t="n"/>
      <c r="J657" s="6">
        <f>IF(E657&lt;&gt;"Car/Van","",SUMIFS($I$8:I657,$E$8:E657,"Car/Van",$A$8:A657,"&gt;="&amp;='Settings &amp; Rates'!$B$3,$A$8:A657,"&lt;="&amp;='Settings &amp; Rates'!$B$4))</f>
        <v/>
      </c>
      <c r="K657" s="6">
        <f>IFERROR(IF(I657=0,"",IF(E657="Car/Van",  (MIN(MAX(='Settings &amp; Rates'!$B$13-SUMIFS($I$8:I656,$E$8:E656,"Car/Van",$A$8:A656,"&gt;="&amp;='Settings &amp; Rates'!$B$3,$A$8:A656,"&lt;="&amp;='Settings &amp; Rates'!$B$4)),I657)*='Settings &amp; Rates'!$B$8  +MAX(I657-MAX(0,='Settings &amp; Rates'!$B$13-SUMIFS($I$8:I656,$E$8:E656,"Car/Van",$A$8:A656,"&gt;="&amp;='Settings &amp; Rates'!$B$3,$A$8:A656,"&lt;="&amp;='Settings &amp; Rates'!$B$4)),0)*='Settings &amp; Rates'!$B$9)/I657,IF(E657="Motorcycle",='Settings &amp; Rates'!$B$10,IF(E657="Bicycle",='Settings &amp; Rates'!$B$11,"")))),"")</f>
        <v/>
      </c>
      <c r="L657" s="6">
        <f>IF(E657="Car/Van",='Settings &amp; Rates'!$B$12*F657,0)</f>
        <v/>
      </c>
      <c r="M657" s="7">
        <f>IFERROR(IF(I657=0,"",IF(E657="Car/Van",  MIN(MAX(='Settings &amp; Rates'!$B$13-SUMIFS($I$8:I656,$E$8:E656,"Car/Van",$A$8:A656,"&gt;="&amp;='Settings &amp; Rates'!$B$3,$A$8:A656,"&lt;="&amp;='Settings &amp; Rates'!$B$4)),I657)*='Settings &amp; Rates'!$B$8 +MAX(I657-MAX(0,='Settings &amp; Rates'!$B$13-SUMIFS($I$8:I656,$E$8:E656,"Car/Van",$A$8:A656,"&gt;="&amp;='Settings &amp; Rates'!$B$3,$A$8:A656,"&lt;="&amp;='Settings &amp; Rates'!$B$4)),0)*='Settings &amp; Rates'!$B$9 +I657*F657*='Settings &amp; Rates'!$B$12,IF(E657="Motorcycle",I657*='Settings &amp; Rates'!$B$10,IF(E657="Bicycle",I657*='Settings &amp; Rates'!$B$11,0)))),"")</f>
        <v/>
      </c>
      <c r="N657" s="6" t="n"/>
    </row>
    <row r="658">
      <c r="A658" s="5" t="n"/>
      <c r="B658" s="6" t="n"/>
      <c r="C658" s="6" t="n"/>
      <c r="D658" s="6" t="n"/>
      <c r="E658" s="6" t="n"/>
      <c r="F658" s="6" t="n"/>
      <c r="G658" s="6" t="n"/>
      <c r="H658" s="6" t="n"/>
      <c r="I658" s="6" t="n"/>
      <c r="J658" s="6">
        <f>IF(E658&lt;&gt;"Car/Van","",SUMIFS($I$8:I658,$E$8:E658,"Car/Van",$A$8:A658,"&gt;="&amp;='Settings &amp; Rates'!$B$3,$A$8:A658,"&lt;="&amp;='Settings &amp; Rates'!$B$4))</f>
        <v/>
      </c>
      <c r="K658" s="6">
        <f>IFERROR(IF(I658=0,"",IF(E658="Car/Van",  (MIN(MAX(='Settings &amp; Rates'!$B$13-SUMIFS($I$8:I657,$E$8:E657,"Car/Van",$A$8:A657,"&gt;="&amp;='Settings &amp; Rates'!$B$3,$A$8:A657,"&lt;="&amp;='Settings &amp; Rates'!$B$4)),I658)*='Settings &amp; Rates'!$B$8  +MAX(I658-MAX(0,='Settings &amp; Rates'!$B$13-SUMIFS($I$8:I657,$E$8:E657,"Car/Van",$A$8:A657,"&gt;="&amp;='Settings &amp; Rates'!$B$3,$A$8:A657,"&lt;="&amp;='Settings &amp; Rates'!$B$4)),0)*='Settings &amp; Rates'!$B$9)/I658,IF(E658="Motorcycle",='Settings &amp; Rates'!$B$10,IF(E658="Bicycle",='Settings &amp; Rates'!$B$11,"")))),"")</f>
        <v/>
      </c>
      <c r="L658" s="6">
        <f>IF(E658="Car/Van",='Settings &amp; Rates'!$B$12*F658,0)</f>
        <v/>
      </c>
      <c r="M658" s="7">
        <f>IFERROR(IF(I658=0,"",IF(E658="Car/Van",  MIN(MAX(='Settings &amp; Rates'!$B$13-SUMIFS($I$8:I657,$E$8:E657,"Car/Van",$A$8:A657,"&gt;="&amp;='Settings &amp; Rates'!$B$3,$A$8:A657,"&lt;="&amp;='Settings &amp; Rates'!$B$4)),I658)*='Settings &amp; Rates'!$B$8 +MAX(I658-MAX(0,='Settings &amp; Rates'!$B$13-SUMIFS($I$8:I657,$E$8:E657,"Car/Van",$A$8:A657,"&gt;="&amp;='Settings &amp; Rates'!$B$3,$A$8:A657,"&lt;="&amp;='Settings &amp; Rates'!$B$4)),0)*='Settings &amp; Rates'!$B$9 +I658*F658*='Settings &amp; Rates'!$B$12,IF(E658="Motorcycle",I658*='Settings &amp; Rates'!$B$10,IF(E658="Bicycle",I658*='Settings &amp; Rates'!$B$11,0)))),"")</f>
        <v/>
      </c>
      <c r="N658" s="6" t="n"/>
    </row>
    <row r="659">
      <c r="A659" s="5" t="n"/>
      <c r="B659" s="6" t="n"/>
      <c r="C659" s="6" t="n"/>
      <c r="D659" s="6" t="n"/>
      <c r="E659" s="6" t="n"/>
      <c r="F659" s="6" t="n"/>
      <c r="G659" s="6" t="n"/>
      <c r="H659" s="6" t="n"/>
      <c r="I659" s="6" t="n"/>
      <c r="J659" s="6">
        <f>IF(E659&lt;&gt;"Car/Van","",SUMIFS($I$8:I659,$E$8:E659,"Car/Van",$A$8:A659,"&gt;="&amp;='Settings &amp; Rates'!$B$3,$A$8:A659,"&lt;="&amp;='Settings &amp; Rates'!$B$4))</f>
        <v/>
      </c>
      <c r="K659" s="6">
        <f>IFERROR(IF(I659=0,"",IF(E659="Car/Van",  (MIN(MAX(='Settings &amp; Rates'!$B$13-SUMIFS($I$8:I658,$E$8:E658,"Car/Van",$A$8:A658,"&gt;="&amp;='Settings &amp; Rates'!$B$3,$A$8:A658,"&lt;="&amp;='Settings &amp; Rates'!$B$4)),I659)*='Settings &amp; Rates'!$B$8  +MAX(I659-MAX(0,='Settings &amp; Rates'!$B$13-SUMIFS($I$8:I658,$E$8:E658,"Car/Van",$A$8:A658,"&gt;="&amp;='Settings &amp; Rates'!$B$3,$A$8:A658,"&lt;="&amp;='Settings &amp; Rates'!$B$4)),0)*='Settings &amp; Rates'!$B$9)/I659,IF(E659="Motorcycle",='Settings &amp; Rates'!$B$10,IF(E659="Bicycle",='Settings &amp; Rates'!$B$11,"")))),"")</f>
        <v/>
      </c>
      <c r="L659" s="6">
        <f>IF(E659="Car/Van",='Settings &amp; Rates'!$B$12*F659,0)</f>
        <v/>
      </c>
      <c r="M659" s="7">
        <f>IFERROR(IF(I659=0,"",IF(E659="Car/Van",  MIN(MAX(='Settings &amp; Rates'!$B$13-SUMIFS($I$8:I658,$E$8:E658,"Car/Van",$A$8:A658,"&gt;="&amp;='Settings &amp; Rates'!$B$3,$A$8:A658,"&lt;="&amp;='Settings &amp; Rates'!$B$4)),I659)*='Settings &amp; Rates'!$B$8 +MAX(I659-MAX(0,='Settings &amp; Rates'!$B$13-SUMIFS($I$8:I658,$E$8:E658,"Car/Van",$A$8:A658,"&gt;="&amp;='Settings &amp; Rates'!$B$3,$A$8:A658,"&lt;="&amp;='Settings &amp; Rates'!$B$4)),0)*='Settings &amp; Rates'!$B$9 +I659*F659*='Settings &amp; Rates'!$B$12,IF(E659="Motorcycle",I659*='Settings &amp; Rates'!$B$10,IF(E659="Bicycle",I659*='Settings &amp; Rates'!$B$11,0)))),"")</f>
        <v/>
      </c>
      <c r="N659" s="6" t="n"/>
    </row>
    <row r="660">
      <c r="A660" s="5" t="n"/>
      <c r="B660" s="6" t="n"/>
      <c r="C660" s="6" t="n"/>
      <c r="D660" s="6" t="n"/>
      <c r="E660" s="6" t="n"/>
      <c r="F660" s="6" t="n"/>
      <c r="G660" s="6" t="n"/>
      <c r="H660" s="6" t="n"/>
      <c r="I660" s="6" t="n"/>
      <c r="J660" s="6">
        <f>IF(E660&lt;&gt;"Car/Van","",SUMIFS($I$8:I660,$E$8:E660,"Car/Van",$A$8:A660,"&gt;="&amp;='Settings &amp; Rates'!$B$3,$A$8:A660,"&lt;="&amp;='Settings &amp; Rates'!$B$4))</f>
        <v/>
      </c>
      <c r="K660" s="6">
        <f>IFERROR(IF(I660=0,"",IF(E660="Car/Van",  (MIN(MAX(='Settings &amp; Rates'!$B$13-SUMIFS($I$8:I659,$E$8:E659,"Car/Van",$A$8:A659,"&gt;="&amp;='Settings &amp; Rates'!$B$3,$A$8:A659,"&lt;="&amp;='Settings &amp; Rates'!$B$4)),I660)*='Settings &amp; Rates'!$B$8  +MAX(I660-MAX(0,='Settings &amp; Rates'!$B$13-SUMIFS($I$8:I659,$E$8:E659,"Car/Van",$A$8:A659,"&gt;="&amp;='Settings &amp; Rates'!$B$3,$A$8:A659,"&lt;="&amp;='Settings &amp; Rates'!$B$4)),0)*='Settings &amp; Rates'!$B$9)/I660,IF(E660="Motorcycle",='Settings &amp; Rates'!$B$10,IF(E660="Bicycle",='Settings &amp; Rates'!$B$11,"")))),"")</f>
        <v/>
      </c>
      <c r="L660" s="6">
        <f>IF(E660="Car/Van",='Settings &amp; Rates'!$B$12*F660,0)</f>
        <v/>
      </c>
      <c r="M660" s="7">
        <f>IFERROR(IF(I660=0,"",IF(E660="Car/Van",  MIN(MAX(='Settings &amp; Rates'!$B$13-SUMIFS($I$8:I659,$E$8:E659,"Car/Van",$A$8:A659,"&gt;="&amp;='Settings &amp; Rates'!$B$3,$A$8:A659,"&lt;="&amp;='Settings &amp; Rates'!$B$4)),I660)*='Settings &amp; Rates'!$B$8 +MAX(I660-MAX(0,='Settings &amp; Rates'!$B$13-SUMIFS($I$8:I659,$E$8:E659,"Car/Van",$A$8:A659,"&gt;="&amp;='Settings &amp; Rates'!$B$3,$A$8:A659,"&lt;="&amp;='Settings &amp; Rates'!$B$4)),0)*='Settings &amp; Rates'!$B$9 +I660*F660*='Settings &amp; Rates'!$B$12,IF(E660="Motorcycle",I660*='Settings &amp; Rates'!$B$10,IF(E660="Bicycle",I660*='Settings &amp; Rates'!$B$11,0)))),"")</f>
        <v/>
      </c>
      <c r="N660" s="6" t="n"/>
    </row>
    <row r="661">
      <c r="A661" s="5" t="n"/>
      <c r="B661" s="6" t="n"/>
      <c r="C661" s="6" t="n"/>
      <c r="D661" s="6" t="n"/>
      <c r="E661" s="6" t="n"/>
      <c r="F661" s="6" t="n"/>
      <c r="G661" s="6" t="n"/>
      <c r="H661" s="6" t="n"/>
      <c r="I661" s="6" t="n"/>
      <c r="J661" s="6">
        <f>IF(E661&lt;&gt;"Car/Van","",SUMIFS($I$8:I661,$E$8:E661,"Car/Van",$A$8:A661,"&gt;="&amp;='Settings &amp; Rates'!$B$3,$A$8:A661,"&lt;="&amp;='Settings &amp; Rates'!$B$4))</f>
        <v/>
      </c>
      <c r="K661" s="6">
        <f>IFERROR(IF(I661=0,"",IF(E661="Car/Van",  (MIN(MAX(='Settings &amp; Rates'!$B$13-SUMIFS($I$8:I660,$E$8:E660,"Car/Van",$A$8:A660,"&gt;="&amp;='Settings &amp; Rates'!$B$3,$A$8:A660,"&lt;="&amp;='Settings &amp; Rates'!$B$4)),I661)*='Settings &amp; Rates'!$B$8  +MAX(I661-MAX(0,='Settings &amp; Rates'!$B$13-SUMIFS($I$8:I660,$E$8:E660,"Car/Van",$A$8:A660,"&gt;="&amp;='Settings &amp; Rates'!$B$3,$A$8:A660,"&lt;="&amp;='Settings &amp; Rates'!$B$4)),0)*='Settings &amp; Rates'!$B$9)/I661,IF(E661="Motorcycle",='Settings &amp; Rates'!$B$10,IF(E661="Bicycle",='Settings &amp; Rates'!$B$11,"")))),"")</f>
        <v/>
      </c>
      <c r="L661" s="6">
        <f>IF(E661="Car/Van",='Settings &amp; Rates'!$B$12*F661,0)</f>
        <v/>
      </c>
      <c r="M661" s="7">
        <f>IFERROR(IF(I661=0,"",IF(E661="Car/Van",  MIN(MAX(='Settings &amp; Rates'!$B$13-SUMIFS($I$8:I660,$E$8:E660,"Car/Van",$A$8:A660,"&gt;="&amp;='Settings &amp; Rates'!$B$3,$A$8:A660,"&lt;="&amp;='Settings &amp; Rates'!$B$4)),I661)*='Settings &amp; Rates'!$B$8 +MAX(I661-MAX(0,='Settings &amp; Rates'!$B$13-SUMIFS($I$8:I660,$E$8:E660,"Car/Van",$A$8:A660,"&gt;="&amp;='Settings &amp; Rates'!$B$3,$A$8:A660,"&lt;="&amp;='Settings &amp; Rates'!$B$4)),0)*='Settings &amp; Rates'!$B$9 +I661*F661*='Settings &amp; Rates'!$B$12,IF(E661="Motorcycle",I661*='Settings &amp; Rates'!$B$10,IF(E661="Bicycle",I661*='Settings &amp; Rates'!$B$11,0)))),"")</f>
        <v/>
      </c>
      <c r="N661" s="6" t="n"/>
    </row>
    <row r="662">
      <c r="A662" s="5" t="n"/>
      <c r="B662" s="6" t="n"/>
      <c r="C662" s="6" t="n"/>
      <c r="D662" s="6" t="n"/>
      <c r="E662" s="6" t="n"/>
      <c r="F662" s="6" t="n"/>
      <c r="G662" s="6" t="n"/>
      <c r="H662" s="6" t="n"/>
      <c r="I662" s="6" t="n"/>
      <c r="J662" s="6">
        <f>IF(E662&lt;&gt;"Car/Van","",SUMIFS($I$8:I662,$E$8:E662,"Car/Van",$A$8:A662,"&gt;="&amp;='Settings &amp; Rates'!$B$3,$A$8:A662,"&lt;="&amp;='Settings &amp; Rates'!$B$4))</f>
        <v/>
      </c>
      <c r="K662" s="6">
        <f>IFERROR(IF(I662=0,"",IF(E662="Car/Van",  (MIN(MAX(='Settings &amp; Rates'!$B$13-SUMIFS($I$8:I661,$E$8:E661,"Car/Van",$A$8:A661,"&gt;="&amp;='Settings &amp; Rates'!$B$3,$A$8:A661,"&lt;="&amp;='Settings &amp; Rates'!$B$4)),I662)*='Settings &amp; Rates'!$B$8  +MAX(I662-MAX(0,='Settings &amp; Rates'!$B$13-SUMIFS($I$8:I661,$E$8:E661,"Car/Van",$A$8:A661,"&gt;="&amp;='Settings &amp; Rates'!$B$3,$A$8:A661,"&lt;="&amp;='Settings &amp; Rates'!$B$4)),0)*='Settings &amp; Rates'!$B$9)/I662,IF(E662="Motorcycle",='Settings &amp; Rates'!$B$10,IF(E662="Bicycle",='Settings &amp; Rates'!$B$11,"")))),"")</f>
        <v/>
      </c>
      <c r="L662" s="6">
        <f>IF(E662="Car/Van",='Settings &amp; Rates'!$B$12*F662,0)</f>
        <v/>
      </c>
      <c r="M662" s="7">
        <f>IFERROR(IF(I662=0,"",IF(E662="Car/Van",  MIN(MAX(='Settings &amp; Rates'!$B$13-SUMIFS($I$8:I661,$E$8:E661,"Car/Van",$A$8:A661,"&gt;="&amp;='Settings &amp; Rates'!$B$3,$A$8:A661,"&lt;="&amp;='Settings &amp; Rates'!$B$4)),I662)*='Settings &amp; Rates'!$B$8 +MAX(I662-MAX(0,='Settings &amp; Rates'!$B$13-SUMIFS($I$8:I661,$E$8:E661,"Car/Van",$A$8:A661,"&gt;="&amp;='Settings &amp; Rates'!$B$3,$A$8:A661,"&lt;="&amp;='Settings &amp; Rates'!$B$4)),0)*='Settings &amp; Rates'!$B$9 +I662*F662*='Settings &amp; Rates'!$B$12,IF(E662="Motorcycle",I662*='Settings &amp; Rates'!$B$10,IF(E662="Bicycle",I662*='Settings &amp; Rates'!$B$11,0)))),"")</f>
        <v/>
      </c>
      <c r="N662" s="6" t="n"/>
    </row>
    <row r="663">
      <c r="A663" s="5" t="n"/>
      <c r="B663" s="6" t="n"/>
      <c r="C663" s="6" t="n"/>
      <c r="D663" s="6" t="n"/>
      <c r="E663" s="6" t="n"/>
      <c r="F663" s="6" t="n"/>
      <c r="G663" s="6" t="n"/>
      <c r="H663" s="6" t="n"/>
      <c r="I663" s="6" t="n"/>
      <c r="J663" s="6">
        <f>IF(E663&lt;&gt;"Car/Van","",SUMIFS($I$8:I663,$E$8:E663,"Car/Van",$A$8:A663,"&gt;="&amp;='Settings &amp; Rates'!$B$3,$A$8:A663,"&lt;="&amp;='Settings &amp; Rates'!$B$4))</f>
        <v/>
      </c>
      <c r="K663" s="6">
        <f>IFERROR(IF(I663=0,"",IF(E663="Car/Van",  (MIN(MAX(='Settings &amp; Rates'!$B$13-SUMIFS($I$8:I662,$E$8:E662,"Car/Van",$A$8:A662,"&gt;="&amp;='Settings &amp; Rates'!$B$3,$A$8:A662,"&lt;="&amp;='Settings &amp; Rates'!$B$4)),I663)*='Settings &amp; Rates'!$B$8  +MAX(I663-MAX(0,='Settings &amp; Rates'!$B$13-SUMIFS($I$8:I662,$E$8:E662,"Car/Van",$A$8:A662,"&gt;="&amp;='Settings &amp; Rates'!$B$3,$A$8:A662,"&lt;="&amp;='Settings &amp; Rates'!$B$4)),0)*='Settings &amp; Rates'!$B$9)/I663,IF(E663="Motorcycle",='Settings &amp; Rates'!$B$10,IF(E663="Bicycle",='Settings &amp; Rates'!$B$11,"")))),"")</f>
        <v/>
      </c>
      <c r="L663" s="6">
        <f>IF(E663="Car/Van",='Settings &amp; Rates'!$B$12*F663,0)</f>
        <v/>
      </c>
      <c r="M663" s="7">
        <f>IFERROR(IF(I663=0,"",IF(E663="Car/Van",  MIN(MAX(='Settings &amp; Rates'!$B$13-SUMIFS($I$8:I662,$E$8:E662,"Car/Van",$A$8:A662,"&gt;="&amp;='Settings &amp; Rates'!$B$3,$A$8:A662,"&lt;="&amp;='Settings &amp; Rates'!$B$4)),I663)*='Settings &amp; Rates'!$B$8 +MAX(I663-MAX(0,='Settings &amp; Rates'!$B$13-SUMIFS($I$8:I662,$E$8:E662,"Car/Van",$A$8:A662,"&gt;="&amp;='Settings &amp; Rates'!$B$3,$A$8:A662,"&lt;="&amp;='Settings &amp; Rates'!$B$4)),0)*='Settings &amp; Rates'!$B$9 +I663*F663*='Settings &amp; Rates'!$B$12,IF(E663="Motorcycle",I663*='Settings &amp; Rates'!$B$10,IF(E663="Bicycle",I663*='Settings &amp; Rates'!$B$11,0)))),"")</f>
        <v/>
      </c>
      <c r="N663" s="6" t="n"/>
    </row>
    <row r="664">
      <c r="A664" s="5" t="n"/>
      <c r="B664" s="6" t="n"/>
      <c r="C664" s="6" t="n"/>
      <c r="D664" s="6" t="n"/>
      <c r="E664" s="6" t="n"/>
      <c r="F664" s="6" t="n"/>
      <c r="G664" s="6" t="n"/>
      <c r="H664" s="6" t="n"/>
      <c r="I664" s="6" t="n"/>
      <c r="J664" s="6">
        <f>IF(E664&lt;&gt;"Car/Van","",SUMIFS($I$8:I664,$E$8:E664,"Car/Van",$A$8:A664,"&gt;="&amp;='Settings &amp; Rates'!$B$3,$A$8:A664,"&lt;="&amp;='Settings &amp; Rates'!$B$4))</f>
        <v/>
      </c>
      <c r="K664" s="6">
        <f>IFERROR(IF(I664=0,"",IF(E664="Car/Van",  (MIN(MAX(='Settings &amp; Rates'!$B$13-SUMIFS($I$8:I663,$E$8:E663,"Car/Van",$A$8:A663,"&gt;="&amp;='Settings &amp; Rates'!$B$3,$A$8:A663,"&lt;="&amp;='Settings &amp; Rates'!$B$4)),I664)*='Settings &amp; Rates'!$B$8  +MAX(I664-MAX(0,='Settings &amp; Rates'!$B$13-SUMIFS($I$8:I663,$E$8:E663,"Car/Van",$A$8:A663,"&gt;="&amp;='Settings &amp; Rates'!$B$3,$A$8:A663,"&lt;="&amp;='Settings &amp; Rates'!$B$4)),0)*='Settings &amp; Rates'!$B$9)/I664,IF(E664="Motorcycle",='Settings &amp; Rates'!$B$10,IF(E664="Bicycle",='Settings &amp; Rates'!$B$11,"")))),"")</f>
        <v/>
      </c>
      <c r="L664" s="6">
        <f>IF(E664="Car/Van",='Settings &amp; Rates'!$B$12*F664,0)</f>
        <v/>
      </c>
      <c r="M664" s="7">
        <f>IFERROR(IF(I664=0,"",IF(E664="Car/Van",  MIN(MAX(='Settings &amp; Rates'!$B$13-SUMIFS($I$8:I663,$E$8:E663,"Car/Van",$A$8:A663,"&gt;="&amp;='Settings &amp; Rates'!$B$3,$A$8:A663,"&lt;="&amp;='Settings &amp; Rates'!$B$4)),I664)*='Settings &amp; Rates'!$B$8 +MAX(I664-MAX(0,='Settings &amp; Rates'!$B$13-SUMIFS($I$8:I663,$E$8:E663,"Car/Van",$A$8:A663,"&gt;="&amp;='Settings &amp; Rates'!$B$3,$A$8:A663,"&lt;="&amp;='Settings &amp; Rates'!$B$4)),0)*='Settings &amp; Rates'!$B$9 +I664*F664*='Settings &amp; Rates'!$B$12,IF(E664="Motorcycle",I664*='Settings &amp; Rates'!$B$10,IF(E664="Bicycle",I664*='Settings &amp; Rates'!$B$11,0)))),"")</f>
        <v/>
      </c>
      <c r="N664" s="6" t="n"/>
    </row>
    <row r="665">
      <c r="A665" s="5" t="n"/>
      <c r="B665" s="6" t="n"/>
      <c r="C665" s="6" t="n"/>
      <c r="D665" s="6" t="n"/>
      <c r="E665" s="6" t="n"/>
      <c r="F665" s="6" t="n"/>
      <c r="G665" s="6" t="n"/>
      <c r="H665" s="6" t="n"/>
      <c r="I665" s="6" t="n"/>
      <c r="J665" s="6">
        <f>IF(E665&lt;&gt;"Car/Van","",SUMIFS($I$8:I665,$E$8:E665,"Car/Van",$A$8:A665,"&gt;="&amp;='Settings &amp; Rates'!$B$3,$A$8:A665,"&lt;="&amp;='Settings &amp; Rates'!$B$4))</f>
        <v/>
      </c>
      <c r="K665" s="6">
        <f>IFERROR(IF(I665=0,"",IF(E665="Car/Van",  (MIN(MAX(='Settings &amp; Rates'!$B$13-SUMIFS($I$8:I664,$E$8:E664,"Car/Van",$A$8:A664,"&gt;="&amp;='Settings &amp; Rates'!$B$3,$A$8:A664,"&lt;="&amp;='Settings &amp; Rates'!$B$4)),I665)*='Settings &amp; Rates'!$B$8  +MAX(I665-MAX(0,='Settings &amp; Rates'!$B$13-SUMIFS($I$8:I664,$E$8:E664,"Car/Van",$A$8:A664,"&gt;="&amp;='Settings &amp; Rates'!$B$3,$A$8:A664,"&lt;="&amp;='Settings &amp; Rates'!$B$4)),0)*='Settings &amp; Rates'!$B$9)/I665,IF(E665="Motorcycle",='Settings &amp; Rates'!$B$10,IF(E665="Bicycle",='Settings &amp; Rates'!$B$11,"")))),"")</f>
        <v/>
      </c>
      <c r="L665" s="6">
        <f>IF(E665="Car/Van",='Settings &amp; Rates'!$B$12*F665,0)</f>
        <v/>
      </c>
      <c r="M665" s="7">
        <f>IFERROR(IF(I665=0,"",IF(E665="Car/Van",  MIN(MAX(='Settings &amp; Rates'!$B$13-SUMIFS($I$8:I664,$E$8:E664,"Car/Van",$A$8:A664,"&gt;="&amp;='Settings &amp; Rates'!$B$3,$A$8:A664,"&lt;="&amp;='Settings &amp; Rates'!$B$4)),I665)*='Settings &amp; Rates'!$B$8 +MAX(I665-MAX(0,='Settings &amp; Rates'!$B$13-SUMIFS($I$8:I664,$E$8:E664,"Car/Van",$A$8:A664,"&gt;="&amp;='Settings &amp; Rates'!$B$3,$A$8:A664,"&lt;="&amp;='Settings &amp; Rates'!$B$4)),0)*='Settings &amp; Rates'!$B$9 +I665*F665*='Settings &amp; Rates'!$B$12,IF(E665="Motorcycle",I665*='Settings &amp; Rates'!$B$10,IF(E665="Bicycle",I665*='Settings &amp; Rates'!$B$11,0)))),"")</f>
        <v/>
      </c>
      <c r="N665" s="6" t="n"/>
    </row>
    <row r="666">
      <c r="A666" s="5" t="n"/>
      <c r="B666" s="6" t="n"/>
      <c r="C666" s="6" t="n"/>
      <c r="D666" s="6" t="n"/>
      <c r="E666" s="6" t="n"/>
      <c r="F666" s="6" t="n"/>
      <c r="G666" s="6" t="n"/>
      <c r="H666" s="6" t="n"/>
      <c r="I666" s="6" t="n"/>
      <c r="J666" s="6">
        <f>IF(E666&lt;&gt;"Car/Van","",SUMIFS($I$8:I666,$E$8:E666,"Car/Van",$A$8:A666,"&gt;="&amp;='Settings &amp; Rates'!$B$3,$A$8:A666,"&lt;="&amp;='Settings &amp; Rates'!$B$4))</f>
        <v/>
      </c>
      <c r="K666" s="6">
        <f>IFERROR(IF(I666=0,"",IF(E666="Car/Van",  (MIN(MAX(='Settings &amp; Rates'!$B$13-SUMIFS($I$8:I665,$E$8:E665,"Car/Van",$A$8:A665,"&gt;="&amp;='Settings &amp; Rates'!$B$3,$A$8:A665,"&lt;="&amp;='Settings &amp; Rates'!$B$4)),I666)*='Settings &amp; Rates'!$B$8  +MAX(I666-MAX(0,='Settings &amp; Rates'!$B$13-SUMIFS($I$8:I665,$E$8:E665,"Car/Van",$A$8:A665,"&gt;="&amp;='Settings &amp; Rates'!$B$3,$A$8:A665,"&lt;="&amp;='Settings &amp; Rates'!$B$4)),0)*='Settings &amp; Rates'!$B$9)/I666,IF(E666="Motorcycle",='Settings &amp; Rates'!$B$10,IF(E666="Bicycle",='Settings &amp; Rates'!$B$11,"")))),"")</f>
        <v/>
      </c>
      <c r="L666" s="6">
        <f>IF(E666="Car/Van",='Settings &amp; Rates'!$B$12*F666,0)</f>
        <v/>
      </c>
      <c r="M666" s="7">
        <f>IFERROR(IF(I666=0,"",IF(E666="Car/Van",  MIN(MAX(='Settings &amp; Rates'!$B$13-SUMIFS($I$8:I665,$E$8:E665,"Car/Van",$A$8:A665,"&gt;="&amp;='Settings &amp; Rates'!$B$3,$A$8:A665,"&lt;="&amp;='Settings &amp; Rates'!$B$4)),I666)*='Settings &amp; Rates'!$B$8 +MAX(I666-MAX(0,='Settings &amp; Rates'!$B$13-SUMIFS($I$8:I665,$E$8:E665,"Car/Van",$A$8:A665,"&gt;="&amp;='Settings &amp; Rates'!$B$3,$A$8:A665,"&lt;="&amp;='Settings &amp; Rates'!$B$4)),0)*='Settings &amp; Rates'!$B$9 +I666*F666*='Settings &amp; Rates'!$B$12,IF(E666="Motorcycle",I666*='Settings &amp; Rates'!$B$10,IF(E666="Bicycle",I666*='Settings &amp; Rates'!$B$11,0)))),"")</f>
        <v/>
      </c>
      <c r="N666" s="6" t="n"/>
    </row>
    <row r="667">
      <c r="A667" s="5" t="n"/>
      <c r="B667" s="6" t="n"/>
      <c r="C667" s="6" t="n"/>
      <c r="D667" s="6" t="n"/>
      <c r="E667" s="6" t="n"/>
      <c r="F667" s="6" t="n"/>
      <c r="G667" s="6" t="n"/>
      <c r="H667" s="6" t="n"/>
      <c r="I667" s="6" t="n"/>
      <c r="J667" s="6">
        <f>IF(E667&lt;&gt;"Car/Van","",SUMIFS($I$8:I667,$E$8:E667,"Car/Van",$A$8:A667,"&gt;="&amp;='Settings &amp; Rates'!$B$3,$A$8:A667,"&lt;="&amp;='Settings &amp; Rates'!$B$4))</f>
        <v/>
      </c>
      <c r="K667" s="6">
        <f>IFERROR(IF(I667=0,"",IF(E667="Car/Van",  (MIN(MAX(='Settings &amp; Rates'!$B$13-SUMIFS($I$8:I666,$E$8:E666,"Car/Van",$A$8:A666,"&gt;="&amp;='Settings &amp; Rates'!$B$3,$A$8:A666,"&lt;="&amp;='Settings &amp; Rates'!$B$4)),I667)*='Settings &amp; Rates'!$B$8  +MAX(I667-MAX(0,='Settings &amp; Rates'!$B$13-SUMIFS($I$8:I666,$E$8:E666,"Car/Van",$A$8:A666,"&gt;="&amp;='Settings &amp; Rates'!$B$3,$A$8:A666,"&lt;="&amp;='Settings &amp; Rates'!$B$4)),0)*='Settings &amp; Rates'!$B$9)/I667,IF(E667="Motorcycle",='Settings &amp; Rates'!$B$10,IF(E667="Bicycle",='Settings &amp; Rates'!$B$11,"")))),"")</f>
        <v/>
      </c>
      <c r="L667" s="6">
        <f>IF(E667="Car/Van",='Settings &amp; Rates'!$B$12*F667,0)</f>
        <v/>
      </c>
      <c r="M667" s="7">
        <f>IFERROR(IF(I667=0,"",IF(E667="Car/Van",  MIN(MAX(='Settings &amp; Rates'!$B$13-SUMIFS($I$8:I666,$E$8:E666,"Car/Van",$A$8:A666,"&gt;="&amp;='Settings &amp; Rates'!$B$3,$A$8:A666,"&lt;="&amp;='Settings &amp; Rates'!$B$4)),I667)*='Settings &amp; Rates'!$B$8 +MAX(I667-MAX(0,='Settings &amp; Rates'!$B$13-SUMIFS($I$8:I666,$E$8:E666,"Car/Van",$A$8:A666,"&gt;="&amp;='Settings &amp; Rates'!$B$3,$A$8:A666,"&lt;="&amp;='Settings &amp; Rates'!$B$4)),0)*='Settings &amp; Rates'!$B$9 +I667*F667*='Settings &amp; Rates'!$B$12,IF(E667="Motorcycle",I667*='Settings &amp; Rates'!$B$10,IF(E667="Bicycle",I667*='Settings &amp; Rates'!$B$11,0)))),"")</f>
        <v/>
      </c>
      <c r="N667" s="6" t="n"/>
    </row>
    <row r="668">
      <c r="A668" s="5" t="n"/>
      <c r="B668" s="6" t="n"/>
      <c r="C668" s="6" t="n"/>
      <c r="D668" s="6" t="n"/>
      <c r="E668" s="6" t="n"/>
      <c r="F668" s="6" t="n"/>
      <c r="G668" s="6" t="n"/>
      <c r="H668" s="6" t="n"/>
      <c r="I668" s="6" t="n"/>
      <c r="J668" s="6">
        <f>IF(E668&lt;&gt;"Car/Van","",SUMIFS($I$8:I668,$E$8:E668,"Car/Van",$A$8:A668,"&gt;="&amp;='Settings &amp; Rates'!$B$3,$A$8:A668,"&lt;="&amp;='Settings &amp; Rates'!$B$4))</f>
        <v/>
      </c>
      <c r="K668" s="6">
        <f>IFERROR(IF(I668=0,"",IF(E668="Car/Van",  (MIN(MAX(='Settings &amp; Rates'!$B$13-SUMIFS($I$8:I667,$E$8:E667,"Car/Van",$A$8:A667,"&gt;="&amp;='Settings &amp; Rates'!$B$3,$A$8:A667,"&lt;="&amp;='Settings &amp; Rates'!$B$4)),I668)*='Settings &amp; Rates'!$B$8  +MAX(I668-MAX(0,='Settings &amp; Rates'!$B$13-SUMIFS($I$8:I667,$E$8:E667,"Car/Van",$A$8:A667,"&gt;="&amp;='Settings &amp; Rates'!$B$3,$A$8:A667,"&lt;="&amp;='Settings &amp; Rates'!$B$4)),0)*='Settings &amp; Rates'!$B$9)/I668,IF(E668="Motorcycle",='Settings &amp; Rates'!$B$10,IF(E668="Bicycle",='Settings &amp; Rates'!$B$11,"")))),"")</f>
        <v/>
      </c>
      <c r="L668" s="6">
        <f>IF(E668="Car/Van",='Settings &amp; Rates'!$B$12*F668,0)</f>
        <v/>
      </c>
      <c r="M668" s="7">
        <f>IFERROR(IF(I668=0,"",IF(E668="Car/Van",  MIN(MAX(='Settings &amp; Rates'!$B$13-SUMIFS($I$8:I667,$E$8:E667,"Car/Van",$A$8:A667,"&gt;="&amp;='Settings &amp; Rates'!$B$3,$A$8:A667,"&lt;="&amp;='Settings &amp; Rates'!$B$4)),I668)*='Settings &amp; Rates'!$B$8 +MAX(I668-MAX(0,='Settings &amp; Rates'!$B$13-SUMIFS($I$8:I667,$E$8:E667,"Car/Van",$A$8:A667,"&gt;="&amp;='Settings &amp; Rates'!$B$3,$A$8:A667,"&lt;="&amp;='Settings &amp; Rates'!$B$4)),0)*='Settings &amp; Rates'!$B$9 +I668*F668*='Settings &amp; Rates'!$B$12,IF(E668="Motorcycle",I668*='Settings &amp; Rates'!$B$10,IF(E668="Bicycle",I668*='Settings &amp; Rates'!$B$11,0)))),"")</f>
        <v/>
      </c>
      <c r="N668" s="6" t="n"/>
    </row>
    <row r="669">
      <c r="A669" s="5" t="n"/>
      <c r="B669" s="6" t="n"/>
      <c r="C669" s="6" t="n"/>
      <c r="D669" s="6" t="n"/>
      <c r="E669" s="6" t="n"/>
      <c r="F669" s="6" t="n"/>
      <c r="G669" s="6" t="n"/>
      <c r="H669" s="6" t="n"/>
      <c r="I669" s="6" t="n"/>
      <c r="J669" s="6">
        <f>IF(E669&lt;&gt;"Car/Van","",SUMIFS($I$8:I669,$E$8:E669,"Car/Van",$A$8:A669,"&gt;="&amp;='Settings &amp; Rates'!$B$3,$A$8:A669,"&lt;="&amp;='Settings &amp; Rates'!$B$4))</f>
        <v/>
      </c>
      <c r="K669" s="6">
        <f>IFERROR(IF(I669=0,"",IF(E669="Car/Van",  (MIN(MAX(='Settings &amp; Rates'!$B$13-SUMIFS($I$8:I668,$E$8:E668,"Car/Van",$A$8:A668,"&gt;="&amp;='Settings &amp; Rates'!$B$3,$A$8:A668,"&lt;="&amp;='Settings &amp; Rates'!$B$4)),I669)*='Settings &amp; Rates'!$B$8  +MAX(I669-MAX(0,='Settings &amp; Rates'!$B$13-SUMIFS($I$8:I668,$E$8:E668,"Car/Van",$A$8:A668,"&gt;="&amp;='Settings &amp; Rates'!$B$3,$A$8:A668,"&lt;="&amp;='Settings &amp; Rates'!$B$4)),0)*='Settings &amp; Rates'!$B$9)/I669,IF(E669="Motorcycle",='Settings &amp; Rates'!$B$10,IF(E669="Bicycle",='Settings &amp; Rates'!$B$11,"")))),"")</f>
        <v/>
      </c>
      <c r="L669" s="6">
        <f>IF(E669="Car/Van",='Settings &amp; Rates'!$B$12*F669,0)</f>
        <v/>
      </c>
      <c r="M669" s="7">
        <f>IFERROR(IF(I669=0,"",IF(E669="Car/Van",  MIN(MAX(='Settings &amp; Rates'!$B$13-SUMIFS($I$8:I668,$E$8:E668,"Car/Van",$A$8:A668,"&gt;="&amp;='Settings &amp; Rates'!$B$3,$A$8:A668,"&lt;="&amp;='Settings &amp; Rates'!$B$4)),I669)*='Settings &amp; Rates'!$B$8 +MAX(I669-MAX(0,='Settings &amp; Rates'!$B$13-SUMIFS($I$8:I668,$E$8:E668,"Car/Van",$A$8:A668,"&gt;="&amp;='Settings &amp; Rates'!$B$3,$A$8:A668,"&lt;="&amp;='Settings &amp; Rates'!$B$4)),0)*='Settings &amp; Rates'!$B$9 +I669*F669*='Settings &amp; Rates'!$B$12,IF(E669="Motorcycle",I669*='Settings &amp; Rates'!$B$10,IF(E669="Bicycle",I669*='Settings &amp; Rates'!$B$11,0)))),"")</f>
        <v/>
      </c>
      <c r="N669" s="6" t="n"/>
    </row>
    <row r="670">
      <c r="A670" s="5" t="n"/>
      <c r="B670" s="6" t="n"/>
      <c r="C670" s="6" t="n"/>
      <c r="D670" s="6" t="n"/>
      <c r="E670" s="6" t="n"/>
      <c r="F670" s="6" t="n"/>
      <c r="G670" s="6" t="n"/>
      <c r="H670" s="6" t="n"/>
      <c r="I670" s="6" t="n"/>
      <c r="J670" s="6">
        <f>IF(E670&lt;&gt;"Car/Van","",SUMIFS($I$8:I670,$E$8:E670,"Car/Van",$A$8:A670,"&gt;="&amp;='Settings &amp; Rates'!$B$3,$A$8:A670,"&lt;="&amp;='Settings &amp; Rates'!$B$4))</f>
        <v/>
      </c>
      <c r="K670" s="6">
        <f>IFERROR(IF(I670=0,"",IF(E670="Car/Van",  (MIN(MAX(='Settings &amp; Rates'!$B$13-SUMIFS($I$8:I669,$E$8:E669,"Car/Van",$A$8:A669,"&gt;="&amp;='Settings &amp; Rates'!$B$3,$A$8:A669,"&lt;="&amp;='Settings &amp; Rates'!$B$4)),I670)*='Settings &amp; Rates'!$B$8  +MAX(I670-MAX(0,='Settings &amp; Rates'!$B$13-SUMIFS($I$8:I669,$E$8:E669,"Car/Van",$A$8:A669,"&gt;="&amp;='Settings &amp; Rates'!$B$3,$A$8:A669,"&lt;="&amp;='Settings &amp; Rates'!$B$4)),0)*='Settings &amp; Rates'!$B$9)/I670,IF(E670="Motorcycle",='Settings &amp; Rates'!$B$10,IF(E670="Bicycle",='Settings &amp; Rates'!$B$11,"")))),"")</f>
        <v/>
      </c>
      <c r="L670" s="6">
        <f>IF(E670="Car/Van",='Settings &amp; Rates'!$B$12*F670,0)</f>
        <v/>
      </c>
      <c r="M670" s="7">
        <f>IFERROR(IF(I670=0,"",IF(E670="Car/Van",  MIN(MAX(='Settings &amp; Rates'!$B$13-SUMIFS($I$8:I669,$E$8:E669,"Car/Van",$A$8:A669,"&gt;="&amp;='Settings &amp; Rates'!$B$3,$A$8:A669,"&lt;="&amp;='Settings &amp; Rates'!$B$4)),I670)*='Settings &amp; Rates'!$B$8 +MAX(I670-MAX(0,='Settings &amp; Rates'!$B$13-SUMIFS($I$8:I669,$E$8:E669,"Car/Van",$A$8:A669,"&gt;="&amp;='Settings &amp; Rates'!$B$3,$A$8:A669,"&lt;="&amp;='Settings &amp; Rates'!$B$4)),0)*='Settings &amp; Rates'!$B$9 +I670*F670*='Settings &amp; Rates'!$B$12,IF(E670="Motorcycle",I670*='Settings &amp; Rates'!$B$10,IF(E670="Bicycle",I670*='Settings &amp; Rates'!$B$11,0)))),"")</f>
        <v/>
      </c>
      <c r="N670" s="6" t="n"/>
    </row>
    <row r="671">
      <c r="A671" s="5" t="n"/>
      <c r="B671" s="6" t="n"/>
      <c r="C671" s="6" t="n"/>
      <c r="D671" s="6" t="n"/>
      <c r="E671" s="6" t="n"/>
      <c r="F671" s="6" t="n"/>
      <c r="G671" s="6" t="n"/>
      <c r="H671" s="6" t="n"/>
      <c r="I671" s="6" t="n"/>
      <c r="J671" s="6">
        <f>IF(E671&lt;&gt;"Car/Van","",SUMIFS($I$8:I671,$E$8:E671,"Car/Van",$A$8:A671,"&gt;="&amp;='Settings &amp; Rates'!$B$3,$A$8:A671,"&lt;="&amp;='Settings &amp; Rates'!$B$4))</f>
        <v/>
      </c>
      <c r="K671" s="6">
        <f>IFERROR(IF(I671=0,"",IF(E671="Car/Van",  (MIN(MAX(='Settings &amp; Rates'!$B$13-SUMIFS($I$8:I670,$E$8:E670,"Car/Van",$A$8:A670,"&gt;="&amp;='Settings &amp; Rates'!$B$3,$A$8:A670,"&lt;="&amp;='Settings &amp; Rates'!$B$4)),I671)*='Settings &amp; Rates'!$B$8  +MAX(I671-MAX(0,='Settings &amp; Rates'!$B$13-SUMIFS($I$8:I670,$E$8:E670,"Car/Van",$A$8:A670,"&gt;="&amp;='Settings &amp; Rates'!$B$3,$A$8:A670,"&lt;="&amp;='Settings &amp; Rates'!$B$4)),0)*='Settings &amp; Rates'!$B$9)/I671,IF(E671="Motorcycle",='Settings &amp; Rates'!$B$10,IF(E671="Bicycle",='Settings &amp; Rates'!$B$11,"")))),"")</f>
        <v/>
      </c>
      <c r="L671" s="6">
        <f>IF(E671="Car/Van",='Settings &amp; Rates'!$B$12*F671,0)</f>
        <v/>
      </c>
      <c r="M671" s="7">
        <f>IFERROR(IF(I671=0,"",IF(E671="Car/Van",  MIN(MAX(='Settings &amp; Rates'!$B$13-SUMIFS($I$8:I670,$E$8:E670,"Car/Van",$A$8:A670,"&gt;="&amp;='Settings &amp; Rates'!$B$3,$A$8:A670,"&lt;="&amp;='Settings &amp; Rates'!$B$4)),I671)*='Settings &amp; Rates'!$B$8 +MAX(I671-MAX(0,='Settings &amp; Rates'!$B$13-SUMIFS($I$8:I670,$E$8:E670,"Car/Van",$A$8:A670,"&gt;="&amp;='Settings &amp; Rates'!$B$3,$A$8:A670,"&lt;="&amp;='Settings &amp; Rates'!$B$4)),0)*='Settings &amp; Rates'!$B$9 +I671*F671*='Settings &amp; Rates'!$B$12,IF(E671="Motorcycle",I671*='Settings &amp; Rates'!$B$10,IF(E671="Bicycle",I671*='Settings &amp; Rates'!$B$11,0)))),"")</f>
        <v/>
      </c>
      <c r="N671" s="6" t="n"/>
    </row>
    <row r="672">
      <c r="A672" s="5" t="n"/>
      <c r="B672" s="6" t="n"/>
      <c r="C672" s="6" t="n"/>
      <c r="D672" s="6" t="n"/>
      <c r="E672" s="6" t="n"/>
      <c r="F672" s="6" t="n"/>
      <c r="G672" s="6" t="n"/>
      <c r="H672" s="6" t="n"/>
      <c r="I672" s="6" t="n"/>
      <c r="J672" s="6">
        <f>IF(E672&lt;&gt;"Car/Van","",SUMIFS($I$8:I672,$E$8:E672,"Car/Van",$A$8:A672,"&gt;="&amp;='Settings &amp; Rates'!$B$3,$A$8:A672,"&lt;="&amp;='Settings &amp; Rates'!$B$4))</f>
        <v/>
      </c>
      <c r="K672" s="6">
        <f>IFERROR(IF(I672=0,"",IF(E672="Car/Van",  (MIN(MAX(='Settings &amp; Rates'!$B$13-SUMIFS($I$8:I671,$E$8:E671,"Car/Van",$A$8:A671,"&gt;="&amp;='Settings &amp; Rates'!$B$3,$A$8:A671,"&lt;="&amp;='Settings &amp; Rates'!$B$4)),I672)*='Settings &amp; Rates'!$B$8  +MAX(I672-MAX(0,='Settings &amp; Rates'!$B$13-SUMIFS($I$8:I671,$E$8:E671,"Car/Van",$A$8:A671,"&gt;="&amp;='Settings &amp; Rates'!$B$3,$A$8:A671,"&lt;="&amp;='Settings &amp; Rates'!$B$4)),0)*='Settings &amp; Rates'!$B$9)/I672,IF(E672="Motorcycle",='Settings &amp; Rates'!$B$10,IF(E672="Bicycle",='Settings &amp; Rates'!$B$11,"")))),"")</f>
        <v/>
      </c>
      <c r="L672" s="6">
        <f>IF(E672="Car/Van",='Settings &amp; Rates'!$B$12*F672,0)</f>
        <v/>
      </c>
      <c r="M672" s="7">
        <f>IFERROR(IF(I672=0,"",IF(E672="Car/Van",  MIN(MAX(='Settings &amp; Rates'!$B$13-SUMIFS($I$8:I671,$E$8:E671,"Car/Van",$A$8:A671,"&gt;="&amp;='Settings &amp; Rates'!$B$3,$A$8:A671,"&lt;="&amp;='Settings &amp; Rates'!$B$4)),I672)*='Settings &amp; Rates'!$B$8 +MAX(I672-MAX(0,='Settings &amp; Rates'!$B$13-SUMIFS($I$8:I671,$E$8:E671,"Car/Van",$A$8:A671,"&gt;="&amp;='Settings &amp; Rates'!$B$3,$A$8:A671,"&lt;="&amp;='Settings &amp; Rates'!$B$4)),0)*='Settings &amp; Rates'!$B$9 +I672*F672*='Settings &amp; Rates'!$B$12,IF(E672="Motorcycle",I672*='Settings &amp; Rates'!$B$10,IF(E672="Bicycle",I672*='Settings &amp; Rates'!$B$11,0)))),"")</f>
        <v/>
      </c>
      <c r="N672" s="6" t="n"/>
    </row>
    <row r="673">
      <c r="A673" s="5" t="n"/>
      <c r="B673" s="6" t="n"/>
      <c r="C673" s="6" t="n"/>
      <c r="D673" s="6" t="n"/>
      <c r="E673" s="6" t="n"/>
      <c r="F673" s="6" t="n"/>
      <c r="G673" s="6" t="n"/>
      <c r="H673" s="6" t="n"/>
      <c r="I673" s="6" t="n"/>
      <c r="J673" s="6">
        <f>IF(E673&lt;&gt;"Car/Van","",SUMIFS($I$8:I673,$E$8:E673,"Car/Van",$A$8:A673,"&gt;="&amp;='Settings &amp; Rates'!$B$3,$A$8:A673,"&lt;="&amp;='Settings &amp; Rates'!$B$4))</f>
        <v/>
      </c>
      <c r="K673" s="6">
        <f>IFERROR(IF(I673=0,"",IF(E673="Car/Van",  (MIN(MAX(='Settings &amp; Rates'!$B$13-SUMIFS($I$8:I672,$E$8:E672,"Car/Van",$A$8:A672,"&gt;="&amp;='Settings &amp; Rates'!$B$3,$A$8:A672,"&lt;="&amp;='Settings &amp; Rates'!$B$4)),I673)*='Settings &amp; Rates'!$B$8  +MAX(I673-MAX(0,='Settings &amp; Rates'!$B$13-SUMIFS($I$8:I672,$E$8:E672,"Car/Van",$A$8:A672,"&gt;="&amp;='Settings &amp; Rates'!$B$3,$A$8:A672,"&lt;="&amp;='Settings &amp; Rates'!$B$4)),0)*='Settings &amp; Rates'!$B$9)/I673,IF(E673="Motorcycle",='Settings &amp; Rates'!$B$10,IF(E673="Bicycle",='Settings &amp; Rates'!$B$11,"")))),"")</f>
        <v/>
      </c>
      <c r="L673" s="6">
        <f>IF(E673="Car/Van",='Settings &amp; Rates'!$B$12*F673,0)</f>
        <v/>
      </c>
      <c r="M673" s="7">
        <f>IFERROR(IF(I673=0,"",IF(E673="Car/Van",  MIN(MAX(='Settings &amp; Rates'!$B$13-SUMIFS($I$8:I672,$E$8:E672,"Car/Van",$A$8:A672,"&gt;="&amp;='Settings &amp; Rates'!$B$3,$A$8:A672,"&lt;="&amp;='Settings &amp; Rates'!$B$4)),I673)*='Settings &amp; Rates'!$B$8 +MAX(I673-MAX(0,='Settings &amp; Rates'!$B$13-SUMIFS($I$8:I672,$E$8:E672,"Car/Van",$A$8:A672,"&gt;="&amp;='Settings &amp; Rates'!$B$3,$A$8:A672,"&lt;="&amp;='Settings &amp; Rates'!$B$4)),0)*='Settings &amp; Rates'!$B$9 +I673*F673*='Settings &amp; Rates'!$B$12,IF(E673="Motorcycle",I673*='Settings &amp; Rates'!$B$10,IF(E673="Bicycle",I673*='Settings &amp; Rates'!$B$11,0)))),"")</f>
        <v/>
      </c>
      <c r="N673" s="6" t="n"/>
    </row>
    <row r="674">
      <c r="A674" s="5" t="n"/>
      <c r="B674" s="6" t="n"/>
      <c r="C674" s="6" t="n"/>
      <c r="D674" s="6" t="n"/>
      <c r="E674" s="6" t="n"/>
      <c r="F674" s="6" t="n"/>
      <c r="G674" s="6" t="n"/>
      <c r="H674" s="6" t="n"/>
      <c r="I674" s="6" t="n"/>
      <c r="J674" s="6">
        <f>IF(E674&lt;&gt;"Car/Van","",SUMIFS($I$8:I674,$E$8:E674,"Car/Van",$A$8:A674,"&gt;="&amp;='Settings &amp; Rates'!$B$3,$A$8:A674,"&lt;="&amp;='Settings &amp; Rates'!$B$4))</f>
        <v/>
      </c>
      <c r="K674" s="6">
        <f>IFERROR(IF(I674=0,"",IF(E674="Car/Van",  (MIN(MAX(='Settings &amp; Rates'!$B$13-SUMIFS($I$8:I673,$E$8:E673,"Car/Van",$A$8:A673,"&gt;="&amp;='Settings &amp; Rates'!$B$3,$A$8:A673,"&lt;="&amp;='Settings &amp; Rates'!$B$4)),I674)*='Settings &amp; Rates'!$B$8  +MAX(I674-MAX(0,='Settings &amp; Rates'!$B$13-SUMIFS($I$8:I673,$E$8:E673,"Car/Van",$A$8:A673,"&gt;="&amp;='Settings &amp; Rates'!$B$3,$A$8:A673,"&lt;="&amp;='Settings &amp; Rates'!$B$4)),0)*='Settings &amp; Rates'!$B$9)/I674,IF(E674="Motorcycle",='Settings &amp; Rates'!$B$10,IF(E674="Bicycle",='Settings &amp; Rates'!$B$11,"")))),"")</f>
        <v/>
      </c>
      <c r="L674" s="6">
        <f>IF(E674="Car/Van",='Settings &amp; Rates'!$B$12*F674,0)</f>
        <v/>
      </c>
      <c r="M674" s="7">
        <f>IFERROR(IF(I674=0,"",IF(E674="Car/Van",  MIN(MAX(='Settings &amp; Rates'!$B$13-SUMIFS($I$8:I673,$E$8:E673,"Car/Van",$A$8:A673,"&gt;="&amp;='Settings &amp; Rates'!$B$3,$A$8:A673,"&lt;="&amp;='Settings &amp; Rates'!$B$4)),I674)*='Settings &amp; Rates'!$B$8 +MAX(I674-MAX(0,='Settings &amp; Rates'!$B$13-SUMIFS($I$8:I673,$E$8:E673,"Car/Van",$A$8:A673,"&gt;="&amp;='Settings &amp; Rates'!$B$3,$A$8:A673,"&lt;="&amp;='Settings &amp; Rates'!$B$4)),0)*='Settings &amp; Rates'!$B$9 +I674*F674*='Settings &amp; Rates'!$B$12,IF(E674="Motorcycle",I674*='Settings &amp; Rates'!$B$10,IF(E674="Bicycle",I674*='Settings &amp; Rates'!$B$11,0)))),"")</f>
        <v/>
      </c>
      <c r="N674" s="6" t="n"/>
    </row>
    <row r="675">
      <c r="A675" s="5" t="n"/>
      <c r="B675" s="6" t="n"/>
      <c r="C675" s="6" t="n"/>
      <c r="D675" s="6" t="n"/>
      <c r="E675" s="6" t="n"/>
      <c r="F675" s="6" t="n"/>
      <c r="G675" s="6" t="n"/>
      <c r="H675" s="6" t="n"/>
      <c r="I675" s="6" t="n"/>
      <c r="J675" s="6">
        <f>IF(E675&lt;&gt;"Car/Van","",SUMIFS($I$8:I675,$E$8:E675,"Car/Van",$A$8:A675,"&gt;="&amp;='Settings &amp; Rates'!$B$3,$A$8:A675,"&lt;="&amp;='Settings &amp; Rates'!$B$4))</f>
        <v/>
      </c>
      <c r="K675" s="6">
        <f>IFERROR(IF(I675=0,"",IF(E675="Car/Van",  (MIN(MAX(='Settings &amp; Rates'!$B$13-SUMIFS($I$8:I674,$E$8:E674,"Car/Van",$A$8:A674,"&gt;="&amp;='Settings &amp; Rates'!$B$3,$A$8:A674,"&lt;="&amp;='Settings &amp; Rates'!$B$4)),I675)*='Settings &amp; Rates'!$B$8  +MAX(I675-MAX(0,='Settings &amp; Rates'!$B$13-SUMIFS($I$8:I674,$E$8:E674,"Car/Van",$A$8:A674,"&gt;="&amp;='Settings &amp; Rates'!$B$3,$A$8:A674,"&lt;="&amp;='Settings &amp; Rates'!$B$4)),0)*='Settings &amp; Rates'!$B$9)/I675,IF(E675="Motorcycle",='Settings &amp; Rates'!$B$10,IF(E675="Bicycle",='Settings &amp; Rates'!$B$11,"")))),"")</f>
        <v/>
      </c>
      <c r="L675" s="6">
        <f>IF(E675="Car/Van",='Settings &amp; Rates'!$B$12*F675,0)</f>
        <v/>
      </c>
      <c r="M675" s="7">
        <f>IFERROR(IF(I675=0,"",IF(E675="Car/Van",  MIN(MAX(='Settings &amp; Rates'!$B$13-SUMIFS($I$8:I674,$E$8:E674,"Car/Van",$A$8:A674,"&gt;="&amp;='Settings &amp; Rates'!$B$3,$A$8:A674,"&lt;="&amp;='Settings &amp; Rates'!$B$4)),I675)*='Settings &amp; Rates'!$B$8 +MAX(I675-MAX(0,='Settings &amp; Rates'!$B$13-SUMIFS($I$8:I674,$E$8:E674,"Car/Van",$A$8:A674,"&gt;="&amp;='Settings &amp; Rates'!$B$3,$A$8:A674,"&lt;="&amp;='Settings &amp; Rates'!$B$4)),0)*='Settings &amp; Rates'!$B$9 +I675*F675*='Settings &amp; Rates'!$B$12,IF(E675="Motorcycle",I675*='Settings &amp; Rates'!$B$10,IF(E675="Bicycle",I675*='Settings &amp; Rates'!$B$11,0)))),"")</f>
        <v/>
      </c>
      <c r="N675" s="6" t="n"/>
    </row>
    <row r="676">
      <c r="A676" s="5" t="n"/>
      <c r="B676" s="6" t="n"/>
      <c r="C676" s="6" t="n"/>
      <c r="D676" s="6" t="n"/>
      <c r="E676" s="6" t="n"/>
      <c r="F676" s="6" t="n"/>
      <c r="G676" s="6" t="n"/>
      <c r="H676" s="6" t="n"/>
      <c r="I676" s="6" t="n"/>
      <c r="J676" s="6">
        <f>IF(E676&lt;&gt;"Car/Van","",SUMIFS($I$8:I676,$E$8:E676,"Car/Van",$A$8:A676,"&gt;="&amp;='Settings &amp; Rates'!$B$3,$A$8:A676,"&lt;="&amp;='Settings &amp; Rates'!$B$4))</f>
        <v/>
      </c>
      <c r="K676" s="6">
        <f>IFERROR(IF(I676=0,"",IF(E676="Car/Van",  (MIN(MAX(='Settings &amp; Rates'!$B$13-SUMIFS($I$8:I675,$E$8:E675,"Car/Van",$A$8:A675,"&gt;="&amp;='Settings &amp; Rates'!$B$3,$A$8:A675,"&lt;="&amp;='Settings &amp; Rates'!$B$4)),I676)*='Settings &amp; Rates'!$B$8  +MAX(I676-MAX(0,='Settings &amp; Rates'!$B$13-SUMIFS($I$8:I675,$E$8:E675,"Car/Van",$A$8:A675,"&gt;="&amp;='Settings &amp; Rates'!$B$3,$A$8:A675,"&lt;="&amp;='Settings &amp; Rates'!$B$4)),0)*='Settings &amp; Rates'!$B$9)/I676,IF(E676="Motorcycle",='Settings &amp; Rates'!$B$10,IF(E676="Bicycle",='Settings &amp; Rates'!$B$11,"")))),"")</f>
        <v/>
      </c>
      <c r="L676" s="6">
        <f>IF(E676="Car/Van",='Settings &amp; Rates'!$B$12*F676,0)</f>
        <v/>
      </c>
      <c r="M676" s="7">
        <f>IFERROR(IF(I676=0,"",IF(E676="Car/Van",  MIN(MAX(='Settings &amp; Rates'!$B$13-SUMIFS($I$8:I675,$E$8:E675,"Car/Van",$A$8:A675,"&gt;="&amp;='Settings &amp; Rates'!$B$3,$A$8:A675,"&lt;="&amp;='Settings &amp; Rates'!$B$4)),I676)*='Settings &amp; Rates'!$B$8 +MAX(I676-MAX(0,='Settings &amp; Rates'!$B$13-SUMIFS($I$8:I675,$E$8:E675,"Car/Van",$A$8:A675,"&gt;="&amp;='Settings &amp; Rates'!$B$3,$A$8:A675,"&lt;="&amp;='Settings &amp; Rates'!$B$4)),0)*='Settings &amp; Rates'!$B$9 +I676*F676*='Settings &amp; Rates'!$B$12,IF(E676="Motorcycle",I676*='Settings &amp; Rates'!$B$10,IF(E676="Bicycle",I676*='Settings &amp; Rates'!$B$11,0)))),"")</f>
        <v/>
      </c>
      <c r="N676" s="6" t="n"/>
    </row>
    <row r="677">
      <c r="A677" s="5" t="n"/>
      <c r="B677" s="6" t="n"/>
      <c r="C677" s="6" t="n"/>
      <c r="D677" s="6" t="n"/>
      <c r="E677" s="6" t="n"/>
      <c r="F677" s="6" t="n"/>
      <c r="G677" s="6" t="n"/>
      <c r="H677" s="6" t="n"/>
      <c r="I677" s="6" t="n"/>
      <c r="J677" s="6">
        <f>IF(E677&lt;&gt;"Car/Van","",SUMIFS($I$8:I677,$E$8:E677,"Car/Van",$A$8:A677,"&gt;="&amp;='Settings &amp; Rates'!$B$3,$A$8:A677,"&lt;="&amp;='Settings &amp; Rates'!$B$4))</f>
        <v/>
      </c>
      <c r="K677" s="6">
        <f>IFERROR(IF(I677=0,"",IF(E677="Car/Van",  (MIN(MAX(='Settings &amp; Rates'!$B$13-SUMIFS($I$8:I676,$E$8:E676,"Car/Van",$A$8:A676,"&gt;="&amp;='Settings &amp; Rates'!$B$3,$A$8:A676,"&lt;="&amp;='Settings &amp; Rates'!$B$4)),I677)*='Settings &amp; Rates'!$B$8  +MAX(I677-MAX(0,='Settings &amp; Rates'!$B$13-SUMIFS($I$8:I676,$E$8:E676,"Car/Van",$A$8:A676,"&gt;="&amp;='Settings &amp; Rates'!$B$3,$A$8:A676,"&lt;="&amp;='Settings &amp; Rates'!$B$4)),0)*='Settings &amp; Rates'!$B$9)/I677,IF(E677="Motorcycle",='Settings &amp; Rates'!$B$10,IF(E677="Bicycle",='Settings &amp; Rates'!$B$11,"")))),"")</f>
        <v/>
      </c>
      <c r="L677" s="6">
        <f>IF(E677="Car/Van",='Settings &amp; Rates'!$B$12*F677,0)</f>
        <v/>
      </c>
      <c r="M677" s="7">
        <f>IFERROR(IF(I677=0,"",IF(E677="Car/Van",  MIN(MAX(='Settings &amp; Rates'!$B$13-SUMIFS($I$8:I676,$E$8:E676,"Car/Van",$A$8:A676,"&gt;="&amp;='Settings &amp; Rates'!$B$3,$A$8:A676,"&lt;="&amp;='Settings &amp; Rates'!$B$4)),I677)*='Settings &amp; Rates'!$B$8 +MAX(I677-MAX(0,='Settings &amp; Rates'!$B$13-SUMIFS($I$8:I676,$E$8:E676,"Car/Van",$A$8:A676,"&gt;="&amp;='Settings &amp; Rates'!$B$3,$A$8:A676,"&lt;="&amp;='Settings &amp; Rates'!$B$4)),0)*='Settings &amp; Rates'!$B$9 +I677*F677*='Settings &amp; Rates'!$B$12,IF(E677="Motorcycle",I677*='Settings &amp; Rates'!$B$10,IF(E677="Bicycle",I677*='Settings &amp; Rates'!$B$11,0)))),"")</f>
        <v/>
      </c>
      <c r="N677" s="6" t="n"/>
    </row>
    <row r="678">
      <c r="A678" s="5" t="n"/>
      <c r="B678" s="6" t="n"/>
      <c r="C678" s="6" t="n"/>
      <c r="D678" s="6" t="n"/>
      <c r="E678" s="6" t="n"/>
      <c r="F678" s="6" t="n"/>
      <c r="G678" s="6" t="n"/>
      <c r="H678" s="6" t="n"/>
      <c r="I678" s="6" t="n"/>
      <c r="J678" s="6">
        <f>IF(E678&lt;&gt;"Car/Van","",SUMIFS($I$8:I678,$E$8:E678,"Car/Van",$A$8:A678,"&gt;="&amp;='Settings &amp; Rates'!$B$3,$A$8:A678,"&lt;="&amp;='Settings &amp; Rates'!$B$4))</f>
        <v/>
      </c>
      <c r="K678" s="6">
        <f>IFERROR(IF(I678=0,"",IF(E678="Car/Van",  (MIN(MAX(='Settings &amp; Rates'!$B$13-SUMIFS($I$8:I677,$E$8:E677,"Car/Van",$A$8:A677,"&gt;="&amp;='Settings &amp; Rates'!$B$3,$A$8:A677,"&lt;="&amp;='Settings &amp; Rates'!$B$4)),I678)*='Settings &amp; Rates'!$B$8  +MAX(I678-MAX(0,='Settings &amp; Rates'!$B$13-SUMIFS($I$8:I677,$E$8:E677,"Car/Van",$A$8:A677,"&gt;="&amp;='Settings &amp; Rates'!$B$3,$A$8:A677,"&lt;="&amp;='Settings &amp; Rates'!$B$4)),0)*='Settings &amp; Rates'!$B$9)/I678,IF(E678="Motorcycle",='Settings &amp; Rates'!$B$10,IF(E678="Bicycle",='Settings &amp; Rates'!$B$11,"")))),"")</f>
        <v/>
      </c>
      <c r="L678" s="6">
        <f>IF(E678="Car/Van",='Settings &amp; Rates'!$B$12*F678,0)</f>
        <v/>
      </c>
      <c r="M678" s="7">
        <f>IFERROR(IF(I678=0,"",IF(E678="Car/Van",  MIN(MAX(='Settings &amp; Rates'!$B$13-SUMIFS($I$8:I677,$E$8:E677,"Car/Van",$A$8:A677,"&gt;="&amp;='Settings &amp; Rates'!$B$3,$A$8:A677,"&lt;="&amp;='Settings &amp; Rates'!$B$4)),I678)*='Settings &amp; Rates'!$B$8 +MAX(I678-MAX(0,='Settings &amp; Rates'!$B$13-SUMIFS($I$8:I677,$E$8:E677,"Car/Van",$A$8:A677,"&gt;="&amp;='Settings &amp; Rates'!$B$3,$A$8:A677,"&lt;="&amp;='Settings &amp; Rates'!$B$4)),0)*='Settings &amp; Rates'!$B$9 +I678*F678*='Settings &amp; Rates'!$B$12,IF(E678="Motorcycle",I678*='Settings &amp; Rates'!$B$10,IF(E678="Bicycle",I678*='Settings &amp; Rates'!$B$11,0)))),"")</f>
        <v/>
      </c>
      <c r="N678" s="6" t="n"/>
    </row>
    <row r="679">
      <c r="A679" s="5" t="n"/>
      <c r="B679" s="6" t="n"/>
      <c r="C679" s="6" t="n"/>
      <c r="D679" s="6" t="n"/>
      <c r="E679" s="6" t="n"/>
      <c r="F679" s="6" t="n"/>
      <c r="G679" s="6" t="n"/>
      <c r="H679" s="6" t="n"/>
      <c r="I679" s="6" t="n"/>
      <c r="J679" s="6">
        <f>IF(E679&lt;&gt;"Car/Van","",SUMIFS($I$8:I679,$E$8:E679,"Car/Van",$A$8:A679,"&gt;="&amp;='Settings &amp; Rates'!$B$3,$A$8:A679,"&lt;="&amp;='Settings &amp; Rates'!$B$4))</f>
        <v/>
      </c>
      <c r="K679" s="6">
        <f>IFERROR(IF(I679=0,"",IF(E679="Car/Van",  (MIN(MAX(='Settings &amp; Rates'!$B$13-SUMIFS($I$8:I678,$E$8:E678,"Car/Van",$A$8:A678,"&gt;="&amp;='Settings &amp; Rates'!$B$3,$A$8:A678,"&lt;="&amp;='Settings &amp; Rates'!$B$4)),I679)*='Settings &amp; Rates'!$B$8  +MAX(I679-MAX(0,='Settings &amp; Rates'!$B$13-SUMIFS($I$8:I678,$E$8:E678,"Car/Van",$A$8:A678,"&gt;="&amp;='Settings &amp; Rates'!$B$3,$A$8:A678,"&lt;="&amp;='Settings &amp; Rates'!$B$4)),0)*='Settings &amp; Rates'!$B$9)/I679,IF(E679="Motorcycle",='Settings &amp; Rates'!$B$10,IF(E679="Bicycle",='Settings &amp; Rates'!$B$11,"")))),"")</f>
        <v/>
      </c>
      <c r="L679" s="6">
        <f>IF(E679="Car/Van",='Settings &amp; Rates'!$B$12*F679,0)</f>
        <v/>
      </c>
      <c r="M679" s="7">
        <f>IFERROR(IF(I679=0,"",IF(E679="Car/Van",  MIN(MAX(='Settings &amp; Rates'!$B$13-SUMIFS($I$8:I678,$E$8:E678,"Car/Van",$A$8:A678,"&gt;="&amp;='Settings &amp; Rates'!$B$3,$A$8:A678,"&lt;="&amp;='Settings &amp; Rates'!$B$4)),I679)*='Settings &amp; Rates'!$B$8 +MAX(I679-MAX(0,='Settings &amp; Rates'!$B$13-SUMIFS($I$8:I678,$E$8:E678,"Car/Van",$A$8:A678,"&gt;="&amp;='Settings &amp; Rates'!$B$3,$A$8:A678,"&lt;="&amp;='Settings &amp; Rates'!$B$4)),0)*='Settings &amp; Rates'!$B$9 +I679*F679*='Settings &amp; Rates'!$B$12,IF(E679="Motorcycle",I679*='Settings &amp; Rates'!$B$10,IF(E679="Bicycle",I679*='Settings &amp; Rates'!$B$11,0)))),"")</f>
        <v/>
      </c>
      <c r="N679" s="6" t="n"/>
    </row>
    <row r="680">
      <c r="A680" s="5" t="n"/>
      <c r="B680" s="6" t="n"/>
      <c r="C680" s="6" t="n"/>
      <c r="D680" s="6" t="n"/>
      <c r="E680" s="6" t="n"/>
      <c r="F680" s="6" t="n"/>
      <c r="G680" s="6" t="n"/>
      <c r="H680" s="6" t="n"/>
      <c r="I680" s="6" t="n"/>
      <c r="J680" s="6">
        <f>IF(E680&lt;&gt;"Car/Van","",SUMIFS($I$8:I680,$E$8:E680,"Car/Van",$A$8:A680,"&gt;="&amp;='Settings &amp; Rates'!$B$3,$A$8:A680,"&lt;="&amp;='Settings &amp; Rates'!$B$4))</f>
        <v/>
      </c>
      <c r="K680" s="6">
        <f>IFERROR(IF(I680=0,"",IF(E680="Car/Van",  (MIN(MAX(='Settings &amp; Rates'!$B$13-SUMIFS($I$8:I679,$E$8:E679,"Car/Van",$A$8:A679,"&gt;="&amp;='Settings &amp; Rates'!$B$3,$A$8:A679,"&lt;="&amp;='Settings &amp; Rates'!$B$4)),I680)*='Settings &amp; Rates'!$B$8  +MAX(I680-MAX(0,='Settings &amp; Rates'!$B$13-SUMIFS($I$8:I679,$E$8:E679,"Car/Van",$A$8:A679,"&gt;="&amp;='Settings &amp; Rates'!$B$3,$A$8:A679,"&lt;="&amp;='Settings &amp; Rates'!$B$4)),0)*='Settings &amp; Rates'!$B$9)/I680,IF(E680="Motorcycle",='Settings &amp; Rates'!$B$10,IF(E680="Bicycle",='Settings &amp; Rates'!$B$11,"")))),"")</f>
        <v/>
      </c>
      <c r="L680" s="6">
        <f>IF(E680="Car/Van",='Settings &amp; Rates'!$B$12*F680,0)</f>
        <v/>
      </c>
      <c r="M680" s="7">
        <f>IFERROR(IF(I680=0,"",IF(E680="Car/Van",  MIN(MAX(='Settings &amp; Rates'!$B$13-SUMIFS($I$8:I679,$E$8:E679,"Car/Van",$A$8:A679,"&gt;="&amp;='Settings &amp; Rates'!$B$3,$A$8:A679,"&lt;="&amp;='Settings &amp; Rates'!$B$4)),I680)*='Settings &amp; Rates'!$B$8 +MAX(I680-MAX(0,='Settings &amp; Rates'!$B$13-SUMIFS($I$8:I679,$E$8:E679,"Car/Van",$A$8:A679,"&gt;="&amp;='Settings &amp; Rates'!$B$3,$A$8:A679,"&lt;="&amp;='Settings &amp; Rates'!$B$4)),0)*='Settings &amp; Rates'!$B$9 +I680*F680*='Settings &amp; Rates'!$B$12,IF(E680="Motorcycle",I680*='Settings &amp; Rates'!$B$10,IF(E680="Bicycle",I680*='Settings &amp; Rates'!$B$11,0)))),"")</f>
        <v/>
      </c>
      <c r="N680" s="6" t="n"/>
    </row>
    <row r="681">
      <c r="A681" s="5" t="n"/>
      <c r="B681" s="6" t="n"/>
      <c r="C681" s="6" t="n"/>
      <c r="D681" s="6" t="n"/>
      <c r="E681" s="6" t="n"/>
      <c r="F681" s="6" t="n"/>
      <c r="G681" s="6" t="n"/>
      <c r="H681" s="6" t="n"/>
      <c r="I681" s="6" t="n"/>
      <c r="J681" s="6">
        <f>IF(E681&lt;&gt;"Car/Van","",SUMIFS($I$8:I681,$E$8:E681,"Car/Van",$A$8:A681,"&gt;="&amp;='Settings &amp; Rates'!$B$3,$A$8:A681,"&lt;="&amp;='Settings &amp; Rates'!$B$4))</f>
        <v/>
      </c>
      <c r="K681" s="6">
        <f>IFERROR(IF(I681=0,"",IF(E681="Car/Van",  (MIN(MAX(='Settings &amp; Rates'!$B$13-SUMIFS($I$8:I680,$E$8:E680,"Car/Van",$A$8:A680,"&gt;="&amp;='Settings &amp; Rates'!$B$3,$A$8:A680,"&lt;="&amp;='Settings &amp; Rates'!$B$4)),I681)*='Settings &amp; Rates'!$B$8  +MAX(I681-MAX(0,='Settings &amp; Rates'!$B$13-SUMIFS($I$8:I680,$E$8:E680,"Car/Van",$A$8:A680,"&gt;="&amp;='Settings &amp; Rates'!$B$3,$A$8:A680,"&lt;="&amp;='Settings &amp; Rates'!$B$4)),0)*='Settings &amp; Rates'!$B$9)/I681,IF(E681="Motorcycle",='Settings &amp; Rates'!$B$10,IF(E681="Bicycle",='Settings &amp; Rates'!$B$11,"")))),"")</f>
        <v/>
      </c>
      <c r="L681" s="6">
        <f>IF(E681="Car/Van",='Settings &amp; Rates'!$B$12*F681,0)</f>
        <v/>
      </c>
      <c r="M681" s="7">
        <f>IFERROR(IF(I681=0,"",IF(E681="Car/Van",  MIN(MAX(='Settings &amp; Rates'!$B$13-SUMIFS($I$8:I680,$E$8:E680,"Car/Van",$A$8:A680,"&gt;="&amp;='Settings &amp; Rates'!$B$3,$A$8:A680,"&lt;="&amp;='Settings &amp; Rates'!$B$4)),I681)*='Settings &amp; Rates'!$B$8 +MAX(I681-MAX(0,='Settings &amp; Rates'!$B$13-SUMIFS($I$8:I680,$E$8:E680,"Car/Van",$A$8:A680,"&gt;="&amp;='Settings &amp; Rates'!$B$3,$A$8:A680,"&lt;="&amp;='Settings &amp; Rates'!$B$4)),0)*='Settings &amp; Rates'!$B$9 +I681*F681*='Settings &amp; Rates'!$B$12,IF(E681="Motorcycle",I681*='Settings &amp; Rates'!$B$10,IF(E681="Bicycle",I681*='Settings &amp; Rates'!$B$11,0)))),"")</f>
        <v/>
      </c>
      <c r="N681" s="6" t="n"/>
    </row>
    <row r="682">
      <c r="A682" s="5" t="n"/>
      <c r="B682" s="6" t="n"/>
      <c r="C682" s="6" t="n"/>
      <c r="D682" s="6" t="n"/>
      <c r="E682" s="6" t="n"/>
      <c r="F682" s="6" t="n"/>
      <c r="G682" s="6" t="n"/>
      <c r="H682" s="6" t="n"/>
      <c r="I682" s="6" t="n"/>
      <c r="J682" s="6">
        <f>IF(E682&lt;&gt;"Car/Van","",SUMIFS($I$8:I682,$E$8:E682,"Car/Van",$A$8:A682,"&gt;="&amp;='Settings &amp; Rates'!$B$3,$A$8:A682,"&lt;="&amp;='Settings &amp; Rates'!$B$4))</f>
        <v/>
      </c>
      <c r="K682" s="6">
        <f>IFERROR(IF(I682=0,"",IF(E682="Car/Van",  (MIN(MAX(='Settings &amp; Rates'!$B$13-SUMIFS($I$8:I681,$E$8:E681,"Car/Van",$A$8:A681,"&gt;="&amp;='Settings &amp; Rates'!$B$3,$A$8:A681,"&lt;="&amp;='Settings &amp; Rates'!$B$4)),I682)*='Settings &amp; Rates'!$B$8  +MAX(I682-MAX(0,='Settings &amp; Rates'!$B$13-SUMIFS($I$8:I681,$E$8:E681,"Car/Van",$A$8:A681,"&gt;="&amp;='Settings &amp; Rates'!$B$3,$A$8:A681,"&lt;="&amp;='Settings &amp; Rates'!$B$4)),0)*='Settings &amp; Rates'!$B$9)/I682,IF(E682="Motorcycle",='Settings &amp; Rates'!$B$10,IF(E682="Bicycle",='Settings &amp; Rates'!$B$11,"")))),"")</f>
        <v/>
      </c>
      <c r="L682" s="6">
        <f>IF(E682="Car/Van",='Settings &amp; Rates'!$B$12*F682,0)</f>
        <v/>
      </c>
      <c r="M682" s="7">
        <f>IFERROR(IF(I682=0,"",IF(E682="Car/Van",  MIN(MAX(='Settings &amp; Rates'!$B$13-SUMIFS($I$8:I681,$E$8:E681,"Car/Van",$A$8:A681,"&gt;="&amp;='Settings &amp; Rates'!$B$3,$A$8:A681,"&lt;="&amp;='Settings &amp; Rates'!$B$4)),I682)*='Settings &amp; Rates'!$B$8 +MAX(I682-MAX(0,='Settings &amp; Rates'!$B$13-SUMIFS($I$8:I681,$E$8:E681,"Car/Van",$A$8:A681,"&gt;="&amp;='Settings &amp; Rates'!$B$3,$A$8:A681,"&lt;="&amp;='Settings &amp; Rates'!$B$4)),0)*='Settings &amp; Rates'!$B$9 +I682*F682*='Settings &amp; Rates'!$B$12,IF(E682="Motorcycle",I682*='Settings &amp; Rates'!$B$10,IF(E682="Bicycle",I682*='Settings &amp; Rates'!$B$11,0)))),"")</f>
        <v/>
      </c>
      <c r="N682" s="6" t="n"/>
    </row>
    <row r="683">
      <c r="A683" s="5" t="n"/>
      <c r="B683" s="6" t="n"/>
      <c r="C683" s="6" t="n"/>
      <c r="D683" s="6" t="n"/>
      <c r="E683" s="6" t="n"/>
      <c r="F683" s="6" t="n"/>
      <c r="G683" s="6" t="n"/>
      <c r="H683" s="6" t="n"/>
      <c r="I683" s="6" t="n"/>
      <c r="J683" s="6">
        <f>IF(E683&lt;&gt;"Car/Van","",SUMIFS($I$8:I683,$E$8:E683,"Car/Van",$A$8:A683,"&gt;="&amp;='Settings &amp; Rates'!$B$3,$A$8:A683,"&lt;="&amp;='Settings &amp; Rates'!$B$4))</f>
        <v/>
      </c>
      <c r="K683" s="6">
        <f>IFERROR(IF(I683=0,"",IF(E683="Car/Van",  (MIN(MAX(='Settings &amp; Rates'!$B$13-SUMIFS($I$8:I682,$E$8:E682,"Car/Van",$A$8:A682,"&gt;="&amp;='Settings &amp; Rates'!$B$3,$A$8:A682,"&lt;="&amp;='Settings &amp; Rates'!$B$4)),I683)*='Settings &amp; Rates'!$B$8  +MAX(I683-MAX(0,='Settings &amp; Rates'!$B$13-SUMIFS($I$8:I682,$E$8:E682,"Car/Van",$A$8:A682,"&gt;="&amp;='Settings &amp; Rates'!$B$3,$A$8:A682,"&lt;="&amp;='Settings &amp; Rates'!$B$4)),0)*='Settings &amp; Rates'!$B$9)/I683,IF(E683="Motorcycle",='Settings &amp; Rates'!$B$10,IF(E683="Bicycle",='Settings &amp; Rates'!$B$11,"")))),"")</f>
        <v/>
      </c>
      <c r="L683" s="6">
        <f>IF(E683="Car/Van",='Settings &amp; Rates'!$B$12*F683,0)</f>
        <v/>
      </c>
      <c r="M683" s="7">
        <f>IFERROR(IF(I683=0,"",IF(E683="Car/Van",  MIN(MAX(='Settings &amp; Rates'!$B$13-SUMIFS($I$8:I682,$E$8:E682,"Car/Van",$A$8:A682,"&gt;="&amp;='Settings &amp; Rates'!$B$3,$A$8:A682,"&lt;="&amp;='Settings &amp; Rates'!$B$4)),I683)*='Settings &amp; Rates'!$B$8 +MAX(I683-MAX(0,='Settings &amp; Rates'!$B$13-SUMIFS($I$8:I682,$E$8:E682,"Car/Van",$A$8:A682,"&gt;="&amp;='Settings &amp; Rates'!$B$3,$A$8:A682,"&lt;="&amp;='Settings &amp; Rates'!$B$4)),0)*='Settings &amp; Rates'!$B$9 +I683*F683*='Settings &amp; Rates'!$B$12,IF(E683="Motorcycle",I683*='Settings &amp; Rates'!$B$10,IF(E683="Bicycle",I683*='Settings &amp; Rates'!$B$11,0)))),"")</f>
        <v/>
      </c>
      <c r="N683" s="6" t="n"/>
    </row>
    <row r="684">
      <c r="A684" s="5" t="n"/>
      <c r="B684" s="6" t="n"/>
      <c r="C684" s="6" t="n"/>
      <c r="D684" s="6" t="n"/>
      <c r="E684" s="6" t="n"/>
      <c r="F684" s="6" t="n"/>
      <c r="G684" s="6" t="n"/>
      <c r="H684" s="6" t="n"/>
      <c r="I684" s="6" t="n"/>
      <c r="J684" s="6">
        <f>IF(E684&lt;&gt;"Car/Van","",SUMIFS($I$8:I684,$E$8:E684,"Car/Van",$A$8:A684,"&gt;="&amp;='Settings &amp; Rates'!$B$3,$A$8:A684,"&lt;="&amp;='Settings &amp; Rates'!$B$4))</f>
        <v/>
      </c>
      <c r="K684" s="6">
        <f>IFERROR(IF(I684=0,"",IF(E684="Car/Van",  (MIN(MAX(='Settings &amp; Rates'!$B$13-SUMIFS($I$8:I683,$E$8:E683,"Car/Van",$A$8:A683,"&gt;="&amp;='Settings &amp; Rates'!$B$3,$A$8:A683,"&lt;="&amp;='Settings &amp; Rates'!$B$4)),I684)*='Settings &amp; Rates'!$B$8  +MAX(I684-MAX(0,='Settings &amp; Rates'!$B$13-SUMIFS($I$8:I683,$E$8:E683,"Car/Van",$A$8:A683,"&gt;="&amp;='Settings &amp; Rates'!$B$3,$A$8:A683,"&lt;="&amp;='Settings &amp; Rates'!$B$4)),0)*='Settings &amp; Rates'!$B$9)/I684,IF(E684="Motorcycle",='Settings &amp; Rates'!$B$10,IF(E684="Bicycle",='Settings &amp; Rates'!$B$11,"")))),"")</f>
        <v/>
      </c>
      <c r="L684" s="6">
        <f>IF(E684="Car/Van",='Settings &amp; Rates'!$B$12*F684,0)</f>
        <v/>
      </c>
      <c r="M684" s="7">
        <f>IFERROR(IF(I684=0,"",IF(E684="Car/Van",  MIN(MAX(='Settings &amp; Rates'!$B$13-SUMIFS($I$8:I683,$E$8:E683,"Car/Van",$A$8:A683,"&gt;="&amp;='Settings &amp; Rates'!$B$3,$A$8:A683,"&lt;="&amp;='Settings &amp; Rates'!$B$4)),I684)*='Settings &amp; Rates'!$B$8 +MAX(I684-MAX(0,='Settings &amp; Rates'!$B$13-SUMIFS($I$8:I683,$E$8:E683,"Car/Van",$A$8:A683,"&gt;="&amp;='Settings &amp; Rates'!$B$3,$A$8:A683,"&lt;="&amp;='Settings &amp; Rates'!$B$4)),0)*='Settings &amp; Rates'!$B$9 +I684*F684*='Settings &amp; Rates'!$B$12,IF(E684="Motorcycle",I684*='Settings &amp; Rates'!$B$10,IF(E684="Bicycle",I684*='Settings &amp; Rates'!$B$11,0)))),"")</f>
        <v/>
      </c>
      <c r="N684" s="6" t="n"/>
    </row>
    <row r="685">
      <c r="A685" s="5" t="n"/>
      <c r="B685" s="6" t="n"/>
      <c r="C685" s="6" t="n"/>
      <c r="D685" s="6" t="n"/>
      <c r="E685" s="6" t="n"/>
      <c r="F685" s="6" t="n"/>
      <c r="G685" s="6" t="n"/>
      <c r="H685" s="6" t="n"/>
      <c r="I685" s="6" t="n"/>
      <c r="J685" s="6">
        <f>IF(E685&lt;&gt;"Car/Van","",SUMIFS($I$8:I685,$E$8:E685,"Car/Van",$A$8:A685,"&gt;="&amp;='Settings &amp; Rates'!$B$3,$A$8:A685,"&lt;="&amp;='Settings &amp; Rates'!$B$4))</f>
        <v/>
      </c>
      <c r="K685" s="6">
        <f>IFERROR(IF(I685=0,"",IF(E685="Car/Van",  (MIN(MAX(='Settings &amp; Rates'!$B$13-SUMIFS($I$8:I684,$E$8:E684,"Car/Van",$A$8:A684,"&gt;="&amp;='Settings &amp; Rates'!$B$3,$A$8:A684,"&lt;="&amp;='Settings &amp; Rates'!$B$4)),I685)*='Settings &amp; Rates'!$B$8  +MAX(I685-MAX(0,='Settings &amp; Rates'!$B$13-SUMIFS($I$8:I684,$E$8:E684,"Car/Van",$A$8:A684,"&gt;="&amp;='Settings &amp; Rates'!$B$3,$A$8:A684,"&lt;="&amp;='Settings &amp; Rates'!$B$4)),0)*='Settings &amp; Rates'!$B$9)/I685,IF(E685="Motorcycle",='Settings &amp; Rates'!$B$10,IF(E685="Bicycle",='Settings &amp; Rates'!$B$11,"")))),"")</f>
        <v/>
      </c>
      <c r="L685" s="6">
        <f>IF(E685="Car/Van",='Settings &amp; Rates'!$B$12*F685,0)</f>
        <v/>
      </c>
      <c r="M685" s="7">
        <f>IFERROR(IF(I685=0,"",IF(E685="Car/Van",  MIN(MAX(='Settings &amp; Rates'!$B$13-SUMIFS($I$8:I684,$E$8:E684,"Car/Van",$A$8:A684,"&gt;="&amp;='Settings &amp; Rates'!$B$3,$A$8:A684,"&lt;="&amp;='Settings &amp; Rates'!$B$4)),I685)*='Settings &amp; Rates'!$B$8 +MAX(I685-MAX(0,='Settings &amp; Rates'!$B$13-SUMIFS($I$8:I684,$E$8:E684,"Car/Van",$A$8:A684,"&gt;="&amp;='Settings &amp; Rates'!$B$3,$A$8:A684,"&lt;="&amp;='Settings &amp; Rates'!$B$4)),0)*='Settings &amp; Rates'!$B$9 +I685*F685*='Settings &amp; Rates'!$B$12,IF(E685="Motorcycle",I685*='Settings &amp; Rates'!$B$10,IF(E685="Bicycle",I685*='Settings &amp; Rates'!$B$11,0)))),"")</f>
        <v/>
      </c>
      <c r="N685" s="6" t="n"/>
    </row>
    <row r="686">
      <c r="A686" s="5" t="n"/>
      <c r="B686" s="6" t="n"/>
      <c r="C686" s="6" t="n"/>
      <c r="D686" s="6" t="n"/>
      <c r="E686" s="6" t="n"/>
      <c r="F686" s="6" t="n"/>
      <c r="G686" s="6" t="n"/>
      <c r="H686" s="6" t="n"/>
      <c r="I686" s="6" t="n"/>
      <c r="J686" s="6">
        <f>IF(E686&lt;&gt;"Car/Van","",SUMIFS($I$8:I686,$E$8:E686,"Car/Van",$A$8:A686,"&gt;="&amp;='Settings &amp; Rates'!$B$3,$A$8:A686,"&lt;="&amp;='Settings &amp; Rates'!$B$4))</f>
        <v/>
      </c>
      <c r="K686" s="6">
        <f>IFERROR(IF(I686=0,"",IF(E686="Car/Van",  (MIN(MAX(='Settings &amp; Rates'!$B$13-SUMIFS($I$8:I685,$E$8:E685,"Car/Van",$A$8:A685,"&gt;="&amp;='Settings &amp; Rates'!$B$3,$A$8:A685,"&lt;="&amp;='Settings &amp; Rates'!$B$4)),I686)*='Settings &amp; Rates'!$B$8  +MAX(I686-MAX(0,='Settings &amp; Rates'!$B$13-SUMIFS($I$8:I685,$E$8:E685,"Car/Van",$A$8:A685,"&gt;="&amp;='Settings &amp; Rates'!$B$3,$A$8:A685,"&lt;="&amp;='Settings &amp; Rates'!$B$4)),0)*='Settings &amp; Rates'!$B$9)/I686,IF(E686="Motorcycle",='Settings &amp; Rates'!$B$10,IF(E686="Bicycle",='Settings &amp; Rates'!$B$11,"")))),"")</f>
        <v/>
      </c>
      <c r="L686" s="6">
        <f>IF(E686="Car/Van",='Settings &amp; Rates'!$B$12*F686,0)</f>
        <v/>
      </c>
      <c r="M686" s="7">
        <f>IFERROR(IF(I686=0,"",IF(E686="Car/Van",  MIN(MAX(='Settings &amp; Rates'!$B$13-SUMIFS($I$8:I685,$E$8:E685,"Car/Van",$A$8:A685,"&gt;="&amp;='Settings &amp; Rates'!$B$3,$A$8:A685,"&lt;="&amp;='Settings &amp; Rates'!$B$4)),I686)*='Settings &amp; Rates'!$B$8 +MAX(I686-MAX(0,='Settings &amp; Rates'!$B$13-SUMIFS($I$8:I685,$E$8:E685,"Car/Van",$A$8:A685,"&gt;="&amp;='Settings &amp; Rates'!$B$3,$A$8:A685,"&lt;="&amp;='Settings &amp; Rates'!$B$4)),0)*='Settings &amp; Rates'!$B$9 +I686*F686*='Settings &amp; Rates'!$B$12,IF(E686="Motorcycle",I686*='Settings &amp; Rates'!$B$10,IF(E686="Bicycle",I686*='Settings &amp; Rates'!$B$11,0)))),"")</f>
        <v/>
      </c>
      <c r="N686" s="6" t="n"/>
    </row>
    <row r="687">
      <c r="A687" s="5" t="n"/>
      <c r="B687" s="6" t="n"/>
      <c r="C687" s="6" t="n"/>
      <c r="D687" s="6" t="n"/>
      <c r="E687" s="6" t="n"/>
      <c r="F687" s="6" t="n"/>
      <c r="G687" s="6" t="n"/>
      <c r="H687" s="6" t="n"/>
      <c r="I687" s="6" t="n"/>
      <c r="J687" s="6">
        <f>IF(E687&lt;&gt;"Car/Van","",SUMIFS($I$8:I687,$E$8:E687,"Car/Van",$A$8:A687,"&gt;="&amp;='Settings &amp; Rates'!$B$3,$A$8:A687,"&lt;="&amp;='Settings &amp; Rates'!$B$4))</f>
        <v/>
      </c>
      <c r="K687" s="6">
        <f>IFERROR(IF(I687=0,"",IF(E687="Car/Van",  (MIN(MAX(='Settings &amp; Rates'!$B$13-SUMIFS($I$8:I686,$E$8:E686,"Car/Van",$A$8:A686,"&gt;="&amp;='Settings &amp; Rates'!$B$3,$A$8:A686,"&lt;="&amp;='Settings &amp; Rates'!$B$4)),I687)*='Settings &amp; Rates'!$B$8  +MAX(I687-MAX(0,='Settings &amp; Rates'!$B$13-SUMIFS($I$8:I686,$E$8:E686,"Car/Van",$A$8:A686,"&gt;="&amp;='Settings &amp; Rates'!$B$3,$A$8:A686,"&lt;="&amp;='Settings &amp; Rates'!$B$4)),0)*='Settings &amp; Rates'!$B$9)/I687,IF(E687="Motorcycle",='Settings &amp; Rates'!$B$10,IF(E687="Bicycle",='Settings &amp; Rates'!$B$11,"")))),"")</f>
        <v/>
      </c>
      <c r="L687" s="6">
        <f>IF(E687="Car/Van",='Settings &amp; Rates'!$B$12*F687,0)</f>
        <v/>
      </c>
      <c r="M687" s="7">
        <f>IFERROR(IF(I687=0,"",IF(E687="Car/Van",  MIN(MAX(='Settings &amp; Rates'!$B$13-SUMIFS($I$8:I686,$E$8:E686,"Car/Van",$A$8:A686,"&gt;="&amp;='Settings &amp; Rates'!$B$3,$A$8:A686,"&lt;="&amp;='Settings &amp; Rates'!$B$4)),I687)*='Settings &amp; Rates'!$B$8 +MAX(I687-MAX(0,='Settings &amp; Rates'!$B$13-SUMIFS($I$8:I686,$E$8:E686,"Car/Van",$A$8:A686,"&gt;="&amp;='Settings &amp; Rates'!$B$3,$A$8:A686,"&lt;="&amp;='Settings &amp; Rates'!$B$4)),0)*='Settings &amp; Rates'!$B$9 +I687*F687*='Settings &amp; Rates'!$B$12,IF(E687="Motorcycle",I687*='Settings &amp; Rates'!$B$10,IF(E687="Bicycle",I687*='Settings &amp; Rates'!$B$11,0)))),"")</f>
        <v/>
      </c>
      <c r="N687" s="6" t="n"/>
    </row>
    <row r="688">
      <c r="A688" s="5" t="n"/>
      <c r="B688" s="6" t="n"/>
      <c r="C688" s="6" t="n"/>
      <c r="D688" s="6" t="n"/>
      <c r="E688" s="6" t="n"/>
      <c r="F688" s="6" t="n"/>
      <c r="G688" s="6" t="n"/>
      <c r="H688" s="6" t="n"/>
      <c r="I688" s="6" t="n"/>
      <c r="J688" s="6">
        <f>IF(E688&lt;&gt;"Car/Van","",SUMIFS($I$8:I688,$E$8:E688,"Car/Van",$A$8:A688,"&gt;="&amp;='Settings &amp; Rates'!$B$3,$A$8:A688,"&lt;="&amp;='Settings &amp; Rates'!$B$4))</f>
        <v/>
      </c>
      <c r="K688" s="6">
        <f>IFERROR(IF(I688=0,"",IF(E688="Car/Van",  (MIN(MAX(='Settings &amp; Rates'!$B$13-SUMIFS($I$8:I687,$E$8:E687,"Car/Van",$A$8:A687,"&gt;="&amp;='Settings &amp; Rates'!$B$3,$A$8:A687,"&lt;="&amp;='Settings &amp; Rates'!$B$4)),I688)*='Settings &amp; Rates'!$B$8  +MAX(I688-MAX(0,='Settings &amp; Rates'!$B$13-SUMIFS($I$8:I687,$E$8:E687,"Car/Van",$A$8:A687,"&gt;="&amp;='Settings &amp; Rates'!$B$3,$A$8:A687,"&lt;="&amp;='Settings &amp; Rates'!$B$4)),0)*='Settings &amp; Rates'!$B$9)/I688,IF(E688="Motorcycle",='Settings &amp; Rates'!$B$10,IF(E688="Bicycle",='Settings &amp; Rates'!$B$11,"")))),"")</f>
        <v/>
      </c>
      <c r="L688" s="6">
        <f>IF(E688="Car/Van",='Settings &amp; Rates'!$B$12*F688,0)</f>
        <v/>
      </c>
      <c r="M688" s="7">
        <f>IFERROR(IF(I688=0,"",IF(E688="Car/Van",  MIN(MAX(='Settings &amp; Rates'!$B$13-SUMIFS($I$8:I687,$E$8:E687,"Car/Van",$A$8:A687,"&gt;="&amp;='Settings &amp; Rates'!$B$3,$A$8:A687,"&lt;="&amp;='Settings &amp; Rates'!$B$4)),I688)*='Settings &amp; Rates'!$B$8 +MAX(I688-MAX(0,='Settings &amp; Rates'!$B$13-SUMIFS($I$8:I687,$E$8:E687,"Car/Van",$A$8:A687,"&gt;="&amp;='Settings &amp; Rates'!$B$3,$A$8:A687,"&lt;="&amp;='Settings &amp; Rates'!$B$4)),0)*='Settings &amp; Rates'!$B$9 +I688*F688*='Settings &amp; Rates'!$B$12,IF(E688="Motorcycle",I688*='Settings &amp; Rates'!$B$10,IF(E688="Bicycle",I688*='Settings &amp; Rates'!$B$11,0)))),"")</f>
        <v/>
      </c>
      <c r="N688" s="6" t="n"/>
    </row>
    <row r="689">
      <c r="A689" s="5" t="n"/>
      <c r="B689" s="6" t="n"/>
      <c r="C689" s="6" t="n"/>
      <c r="D689" s="6" t="n"/>
      <c r="E689" s="6" t="n"/>
      <c r="F689" s="6" t="n"/>
      <c r="G689" s="6" t="n"/>
      <c r="H689" s="6" t="n"/>
      <c r="I689" s="6" t="n"/>
      <c r="J689" s="6">
        <f>IF(E689&lt;&gt;"Car/Van","",SUMIFS($I$8:I689,$E$8:E689,"Car/Van",$A$8:A689,"&gt;="&amp;='Settings &amp; Rates'!$B$3,$A$8:A689,"&lt;="&amp;='Settings &amp; Rates'!$B$4))</f>
        <v/>
      </c>
      <c r="K689" s="6">
        <f>IFERROR(IF(I689=0,"",IF(E689="Car/Van",  (MIN(MAX(='Settings &amp; Rates'!$B$13-SUMIFS($I$8:I688,$E$8:E688,"Car/Van",$A$8:A688,"&gt;="&amp;='Settings &amp; Rates'!$B$3,$A$8:A688,"&lt;="&amp;='Settings &amp; Rates'!$B$4)),I689)*='Settings &amp; Rates'!$B$8  +MAX(I689-MAX(0,='Settings &amp; Rates'!$B$13-SUMIFS($I$8:I688,$E$8:E688,"Car/Van",$A$8:A688,"&gt;="&amp;='Settings &amp; Rates'!$B$3,$A$8:A688,"&lt;="&amp;='Settings &amp; Rates'!$B$4)),0)*='Settings &amp; Rates'!$B$9)/I689,IF(E689="Motorcycle",='Settings &amp; Rates'!$B$10,IF(E689="Bicycle",='Settings &amp; Rates'!$B$11,"")))),"")</f>
        <v/>
      </c>
      <c r="L689" s="6">
        <f>IF(E689="Car/Van",='Settings &amp; Rates'!$B$12*F689,0)</f>
        <v/>
      </c>
      <c r="M689" s="7">
        <f>IFERROR(IF(I689=0,"",IF(E689="Car/Van",  MIN(MAX(='Settings &amp; Rates'!$B$13-SUMIFS($I$8:I688,$E$8:E688,"Car/Van",$A$8:A688,"&gt;="&amp;='Settings &amp; Rates'!$B$3,$A$8:A688,"&lt;="&amp;='Settings &amp; Rates'!$B$4)),I689)*='Settings &amp; Rates'!$B$8 +MAX(I689-MAX(0,='Settings &amp; Rates'!$B$13-SUMIFS($I$8:I688,$E$8:E688,"Car/Van",$A$8:A688,"&gt;="&amp;='Settings &amp; Rates'!$B$3,$A$8:A688,"&lt;="&amp;='Settings &amp; Rates'!$B$4)),0)*='Settings &amp; Rates'!$B$9 +I689*F689*='Settings &amp; Rates'!$B$12,IF(E689="Motorcycle",I689*='Settings &amp; Rates'!$B$10,IF(E689="Bicycle",I689*='Settings &amp; Rates'!$B$11,0)))),"")</f>
        <v/>
      </c>
      <c r="N689" s="6" t="n"/>
    </row>
    <row r="690">
      <c r="A690" s="5" t="n"/>
      <c r="B690" s="6" t="n"/>
      <c r="C690" s="6" t="n"/>
      <c r="D690" s="6" t="n"/>
      <c r="E690" s="6" t="n"/>
      <c r="F690" s="6" t="n"/>
      <c r="G690" s="6" t="n"/>
      <c r="H690" s="6" t="n"/>
      <c r="I690" s="6" t="n"/>
      <c r="J690" s="6">
        <f>IF(E690&lt;&gt;"Car/Van","",SUMIFS($I$8:I690,$E$8:E690,"Car/Van",$A$8:A690,"&gt;="&amp;='Settings &amp; Rates'!$B$3,$A$8:A690,"&lt;="&amp;='Settings &amp; Rates'!$B$4))</f>
        <v/>
      </c>
      <c r="K690" s="6">
        <f>IFERROR(IF(I690=0,"",IF(E690="Car/Van",  (MIN(MAX(='Settings &amp; Rates'!$B$13-SUMIFS($I$8:I689,$E$8:E689,"Car/Van",$A$8:A689,"&gt;="&amp;='Settings &amp; Rates'!$B$3,$A$8:A689,"&lt;="&amp;='Settings &amp; Rates'!$B$4)),I690)*='Settings &amp; Rates'!$B$8  +MAX(I690-MAX(0,='Settings &amp; Rates'!$B$13-SUMIFS($I$8:I689,$E$8:E689,"Car/Van",$A$8:A689,"&gt;="&amp;='Settings &amp; Rates'!$B$3,$A$8:A689,"&lt;="&amp;='Settings &amp; Rates'!$B$4)),0)*='Settings &amp; Rates'!$B$9)/I690,IF(E690="Motorcycle",='Settings &amp; Rates'!$B$10,IF(E690="Bicycle",='Settings &amp; Rates'!$B$11,"")))),"")</f>
        <v/>
      </c>
      <c r="L690" s="6">
        <f>IF(E690="Car/Van",='Settings &amp; Rates'!$B$12*F690,0)</f>
        <v/>
      </c>
      <c r="M690" s="7">
        <f>IFERROR(IF(I690=0,"",IF(E690="Car/Van",  MIN(MAX(='Settings &amp; Rates'!$B$13-SUMIFS($I$8:I689,$E$8:E689,"Car/Van",$A$8:A689,"&gt;="&amp;='Settings &amp; Rates'!$B$3,$A$8:A689,"&lt;="&amp;='Settings &amp; Rates'!$B$4)),I690)*='Settings &amp; Rates'!$B$8 +MAX(I690-MAX(0,='Settings &amp; Rates'!$B$13-SUMIFS($I$8:I689,$E$8:E689,"Car/Van",$A$8:A689,"&gt;="&amp;='Settings &amp; Rates'!$B$3,$A$8:A689,"&lt;="&amp;='Settings &amp; Rates'!$B$4)),0)*='Settings &amp; Rates'!$B$9 +I690*F690*='Settings &amp; Rates'!$B$12,IF(E690="Motorcycle",I690*='Settings &amp; Rates'!$B$10,IF(E690="Bicycle",I690*='Settings &amp; Rates'!$B$11,0)))),"")</f>
        <v/>
      </c>
      <c r="N690" s="6" t="n"/>
    </row>
    <row r="691">
      <c r="A691" s="5" t="n"/>
      <c r="B691" s="6" t="n"/>
      <c r="C691" s="6" t="n"/>
      <c r="D691" s="6" t="n"/>
      <c r="E691" s="6" t="n"/>
      <c r="F691" s="6" t="n"/>
      <c r="G691" s="6" t="n"/>
      <c r="H691" s="6" t="n"/>
      <c r="I691" s="6" t="n"/>
      <c r="J691" s="6">
        <f>IF(E691&lt;&gt;"Car/Van","",SUMIFS($I$8:I691,$E$8:E691,"Car/Van",$A$8:A691,"&gt;="&amp;='Settings &amp; Rates'!$B$3,$A$8:A691,"&lt;="&amp;='Settings &amp; Rates'!$B$4))</f>
        <v/>
      </c>
      <c r="K691" s="6">
        <f>IFERROR(IF(I691=0,"",IF(E691="Car/Van",  (MIN(MAX(='Settings &amp; Rates'!$B$13-SUMIFS($I$8:I690,$E$8:E690,"Car/Van",$A$8:A690,"&gt;="&amp;='Settings &amp; Rates'!$B$3,$A$8:A690,"&lt;="&amp;='Settings &amp; Rates'!$B$4)),I691)*='Settings &amp; Rates'!$B$8  +MAX(I691-MAX(0,='Settings &amp; Rates'!$B$13-SUMIFS($I$8:I690,$E$8:E690,"Car/Van",$A$8:A690,"&gt;="&amp;='Settings &amp; Rates'!$B$3,$A$8:A690,"&lt;="&amp;='Settings &amp; Rates'!$B$4)),0)*='Settings &amp; Rates'!$B$9)/I691,IF(E691="Motorcycle",='Settings &amp; Rates'!$B$10,IF(E691="Bicycle",='Settings &amp; Rates'!$B$11,"")))),"")</f>
        <v/>
      </c>
      <c r="L691" s="6">
        <f>IF(E691="Car/Van",='Settings &amp; Rates'!$B$12*F691,0)</f>
        <v/>
      </c>
      <c r="M691" s="7">
        <f>IFERROR(IF(I691=0,"",IF(E691="Car/Van",  MIN(MAX(='Settings &amp; Rates'!$B$13-SUMIFS($I$8:I690,$E$8:E690,"Car/Van",$A$8:A690,"&gt;="&amp;='Settings &amp; Rates'!$B$3,$A$8:A690,"&lt;="&amp;='Settings &amp; Rates'!$B$4)),I691)*='Settings &amp; Rates'!$B$8 +MAX(I691-MAX(0,='Settings &amp; Rates'!$B$13-SUMIFS($I$8:I690,$E$8:E690,"Car/Van",$A$8:A690,"&gt;="&amp;='Settings &amp; Rates'!$B$3,$A$8:A690,"&lt;="&amp;='Settings &amp; Rates'!$B$4)),0)*='Settings &amp; Rates'!$B$9 +I691*F691*='Settings &amp; Rates'!$B$12,IF(E691="Motorcycle",I691*='Settings &amp; Rates'!$B$10,IF(E691="Bicycle",I691*='Settings &amp; Rates'!$B$11,0)))),"")</f>
        <v/>
      </c>
      <c r="N691" s="6" t="n"/>
    </row>
    <row r="692">
      <c r="A692" s="5" t="n"/>
      <c r="B692" s="6" t="n"/>
      <c r="C692" s="6" t="n"/>
      <c r="D692" s="6" t="n"/>
      <c r="E692" s="6" t="n"/>
      <c r="F692" s="6" t="n"/>
      <c r="G692" s="6" t="n"/>
      <c r="H692" s="6" t="n"/>
      <c r="I692" s="6" t="n"/>
      <c r="J692" s="6">
        <f>IF(E692&lt;&gt;"Car/Van","",SUMIFS($I$8:I692,$E$8:E692,"Car/Van",$A$8:A692,"&gt;="&amp;='Settings &amp; Rates'!$B$3,$A$8:A692,"&lt;="&amp;='Settings &amp; Rates'!$B$4))</f>
        <v/>
      </c>
      <c r="K692" s="6">
        <f>IFERROR(IF(I692=0,"",IF(E692="Car/Van",  (MIN(MAX(='Settings &amp; Rates'!$B$13-SUMIFS($I$8:I691,$E$8:E691,"Car/Van",$A$8:A691,"&gt;="&amp;='Settings &amp; Rates'!$B$3,$A$8:A691,"&lt;="&amp;='Settings &amp; Rates'!$B$4)),I692)*='Settings &amp; Rates'!$B$8  +MAX(I692-MAX(0,='Settings &amp; Rates'!$B$13-SUMIFS($I$8:I691,$E$8:E691,"Car/Van",$A$8:A691,"&gt;="&amp;='Settings &amp; Rates'!$B$3,$A$8:A691,"&lt;="&amp;='Settings &amp; Rates'!$B$4)),0)*='Settings &amp; Rates'!$B$9)/I692,IF(E692="Motorcycle",='Settings &amp; Rates'!$B$10,IF(E692="Bicycle",='Settings &amp; Rates'!$B$11,"")))),"")</f>
        <v/>
      </c>
      <c r="L692" s="6">
        <f>IF(E692="Car/Van",='Settings &amp; Rates'!$B$12*F692,0)</f>
        <v/>
      </c>
      <c r="M692" s="7">
        <f>IFERROR(IF(I692=0,"",IF(E692="Car/Van",  MIN(MAX(='Settings &amp; Rates'!$B$13-SUMIFS($I$8:I691,$E$8:E691,"Car/Van",$A$8:A691,"&gt;="&amp;='Settings &amp; Rates'!$B$3,$A$8:A691,"&lt;="&amp;='Settings &amp; Rates'!$B$4)),I692)*='Settings &amp; Rates'!$B$8 +MAX(I692-MAX(0,='Settings &amp; Rates'!$B$13-SUMIFS($I$8:I691,$E$8:E691,"Car/Van",$A$8:A691,"&gt;="&amp;='Settings &amp; Rates'!$B$3,$A$8:A691,"&lt;="&amp;='Settings &amp; Rates'!$B$4)),0)*='Settings &amp; Rates'!$B$9 +I692*F692*='Settings &amp; Rates'!$B$12,IF(E692="Motorcycle",I692*='Settings &amp; Rates'!$B$10,IF(E692="Bicycle",I692*='Settings &amp; Rates'!$B$11,0)))),"")</f>
        <v/>
      </c>
      <c r="N692" s="6" t="n"/>
    </row>
    <row r="693">
      <c r="A693" s="5" t="n"/>
      <c r="B693" s="6" t="n"/>
      <c r="C693" s="6" t="n"/>
      <c r="D693" s="6" t="n"/>
      <c r="E693" s="6" t="n"/>
      <c r="F693" s="6" t="n"/>
      <c r="G693" s="6" t="n"/>
      <c r="H693" s="6" t="n"/>
      <c r="I693" s="6" t="n"/>
      <c r="J693" s="6">
        <f>IF(E693&lt;&gt;"Car/Van","",SUMIFS($I$8:I693,$E$8:E693,"Car/Van",$A$8:A693,"&gt;="&amp;='Settings &amp; Rates'!$B$3,$A$8:A693,"&lt;="&amp;='Settings &amp; Rates'!$B$4))</f>
        <v/>
      </c>
      <c r="K693" s="6">
        <f>IFERROR(IF(I693=0,"",IF(E693="Car/Van",  (MIN(MAX(='Settings &amp; Rates'!$B$13-SUMIFS($I$8:I692,$E$8:E692,"Car/Van",$A$8:A692,"&gt;="&amp;='Settings &amp; Rates'!$B$3,$A$8:A692,"&lt;="&amp;='Settings &amp; Rates'!$B$4)),I693)*='Settings &amp; Rates'!$B$8  +MAX(I693-MAX(0,='Settings &amp; Rates'!$B$13-SUMIFS($I$8:I692,$E$8:E692,"Car/Van",$A$8:A692,"&gt;="&amp;='Settings &amp; Rates'!$B$3,$A$8:A692,"&lt;="&amp;='Settings &amp; Rates'!$B$4)),0)*='Settings &amp; Rates'!$B$9)/I693,IF(E693="Motorcycle",='Settings &amp; Rates'!$B$10,IF(E693="Bicycle",='Settings &amp; Rates'!$B$11,"")))),"")</f>
        <v/>
      </c>
      <c r="L693" s="6">
        <f>IF(E693="Car/Van",='Settings &amp; Rates'!$B$12*F693,0)</f>
        <v/>
      </c>
      <c r="M693" s="7">
        <f>IFERROR(IF(I693=0,"",IF(E693="Car/Van",  MIN(MAX(='Settings &amp; Rates'!$B$13-SUMIFS($I$8:I692,$E$8:E692,"Car/Van",$A$8:A692,"&gt;="&amp;='Settings &amp; Rates'!$B$3,$A$8:A692,"&lt;="&amp;='Settings &amp; Rates'!$B$4)),I693)*='Settings &amp; Rates'!$B$8 +MAX(I693-MAX(0,='Settings &amp; Rates'!$B$13-SUMIFS($I$8:I692,$E$8:E692,"Car/Van",$A$8:A692,"&gt;="&amp;='Settings &amp; Rates'!$B$3,$A$8:A692,"&lt;="&amp;='Settings &amp; Rates'!$B$4)),0)*='Settings &amp; Rates'!$B$9 +I693*F693*='Settings &amp; Rates'!$B$12,IF(E693="Motorcycle",I693*='Settings &amp; Rates'!$B$10,IF(E693="Bicycle",I693*='Settings &amp; Rates'!$B$11,0)))),"")</f>
        <v/>
      </c>
      <c r="N693" s="6" t="n"/>
    </row>
    <row r="694">
      <c r="A694" s="5" t="n"/>
      <c r="B694" s="6" t="n"/>
      <c r="C694" s="6" t="n"/>
      <c r="D694" s="6" t="n"/>
      <c r="E694" s="6" t="n"/>
      <c r="F694" s="6" t="n"/>
      <c r="G694" s="6" t="n"/>
      <c r="H694" s="6" t="n"/>
      <c r="I694" s="6" t="n"/>
      <c r="J694" s="6">
        <f>IF(E694&lt;&gt;"Car/Van","",SUMIFS($I$8:I694,$E$8:E694,"Car/Van",$A$8:A694,"&gt;="&amp;='Settings &amp; Rates'!$B$3,$A$8:A694,"&lt;="&amp;='Settings &amp; Rates'!$B$4))</f>
        <v/>
      </c>
      <c r="K694" s="6">
        <f>IFERROR(IF(I694=0,"",IF(E694="Car/Van",  (MIN(MAX(='Settings &amp; Rates'!$B$13-SUMIFS($I$8:I693,$E$8:E693,"Car/Van",$A$8:A693,"&gt;="&amp;='Settings &amp; Rates'!$B$3,$A$8:A693,"&lt;="&amp;='Settings &amp; Rates'!$B$4)),I694)*='Settings &amp; Rates'!$B$8  +MAX(I694-MAX(0,='Settings &amp; Rates'!$B$13-SUMIFS($I$8:I693,$E$8:E693,"Car/Van",$A$8:A693,"&gt;="&amp;='Settings &amp; Rates'!$B$3,$A$8:A693,"&lt;="&amp;='Settings &amp; Rates'!$B$4)),0)*='Settings &amp; Rates'!$B$9)/I694,IF(E694="Motorcycle",='Settings &amp; Rates'!$B$10,IF(E694="Bicycle",='Settings &amp; Rates'!$B$11,"")))),"")</f>
        <v/>
      </c>
      <c r="L694" s="6">
        <f>IF(E694="Car/Van",='Settings &amp; Rates'!$B$12*F694,0)</f>
        <v/>
      </c>
      <c r="M694" s="7">
        <f>IFERROR(IF(I694=0,"",IF(E694="Car/Van",  MIN(MAX(='Settings &amp; Rates'!$B$13-SUMIFS($I$8:I693,$E$8:E693,"Car/Van",$A$8:A693,"&gt;="&amp;='Settings &amp; Rates'!$B$3,$A$8:A693,"&lt;="&amp;='Settings &amp; Rates'!$B$4)),I694)*='Settings &amp; Rates'!$B$8 +MAX(I694-MAX(0,='Settings &amp; Rates'!$B$13-SUMIFS($I$8:I693,$E$8:E693,"Car/Van",$A$8:A693,"&gt;="&amp;='Settings &amp; Rates'!$B$3,$A$8:A693,"&lt;="&amp;='Settings &amp; Rates'!$B$4)),0)*='Settings &amp; Rates'!$B$9 +I694*F694*='Settings &amp; Rates'!$B$12,IF(E694="Motorcycle",I694*='Settings &amp; Rates'!$B$10,IF(E694="Bicycle",I694*='Settings &amp; Rates'!$B$11,0)))),"")</f>
        <v/>
      </c>
      <c r="N694" s="6" t="n"/>
    </row>
    <row r="695">
      <c r="A695" s="5" t="n"/>
      <c r="B695" s="6" t="n"/>
      <c r="C695" s="6" t="n"/>
      <c r="D695" s="6" t="n"/>
      <c r="E695" s="6" t="n"/>
      <c r="F695" s="6" t="n"/>
      <c r="G695" s="6" t="n"/>
      <c r="H695" s="6" t="n"/>
      <c r="I695" s="6" t="n"/>
      <c r="J695" s="6">
        <f>IF(E695&lt;&gt;"Car/Van","",SUMIFS($I$8:I695,$E$8:E695,"Car/Van",$A$8:A695,"&gt;="&amp;='Settings &amp; Rates'!$B$3,$A$8:A695,"&lt;="&amp;='Settings &amp; Rates'!$B$4))</f>
        <v/>
      </c>
      <c r="K695" s="6">
        <f>IFERROR(IF(I695=0,"",IF(E695="Car/Van",  (MIN(MAX(='Settings &amp; Rates'!$B$13-SUMIFS($I$8:I694,$E$8:E694,"Car/Van",$A$8:A694,"&gt;="&amp;='Settings &amp; Rates'!$B$3,$A$8:A694,"&lt;="&amp;='Settings &amp; Rates'!$B$4)),I695)*='Settings &amp; Rates'!$B$8  +MAX(I695-MAX(0,='Settings &amp; Rates'!$B$13-SUMIFS($I$8:I694,$E$8:E694,"Car/Van",$A$8:A694,"&gt;="&amp;='Settings &amp; Rates'!$B$3,$A$8:A694,"&lt;="&amp;='Settings &amp; Rates'!$B$4)),0)*='Settings &amp; Rates'!$B$9)/I695,IF(E695="Motorcycle",='Settings &amp; Rates'!$B$10,IF(E695="Bicycle",='Settings &amp; Rates'!$B$11,"")))),"")</f>
        <v/>
      </c>
      <c r="L695" s="6">
        <f>IF(E695="Car/Van",='Settings &amp; Rates'!$B$12*F695,0)</f>
        <v/>
      </c>
      <c r="M695" s="7">
        <f>IFERROR(IF(I695=0,"",IF(E695="Car/Van",  MIN(MAX(='Settings &amp; Rates'!$B$13-SUMIFS($I$8:I694,$E$8:E694,"Car/Van",$A$8:A694,"&gt;="&amp;='Settings &amp; Rates'!$B$3,$A$8:A694,"&lt;="&amp;='Settings &amp; Rates'!$B$4)),I695)*='Settings &amp; Rates'!$B$8 +MAX(I695-MAX(0,='Settings &amp; Rates'!$B$13-SUMIFS($I$8:I694,$E$8:E694,"Car/Van",$A$8:A694,"&gt;="&amp;='Settings &amp; Rates'!$B$3,$A$8:A694,"&lt;="&amp;='Settings &amp; Rates'!$B$4)),0)*='Settings &amp; Rates'!$B$9 +I695*F695*='Settings &amp; Rates'!$B$12,IF(E695="Motorcycle",I695*='Settings &amp; Rates'!$B$10,IF(E695="Bicycle",I695*='Settings &amp; Rates'!$B$11,0)))),"")</f>
        <v/>
      </c>
      <c r="N695" s="6" t="n"/>
    </row>
    <row r="696">
      <c r="A696" s="5" t="n"/>
      <c r="B696" s="6" t="n"/>
      <c r="C696" s="6" t="n"/>
      <c r="D696" s="6" t="n"/>
      <c r="E696" s="6" t="n"/>
      <c r="F696" s="6" t="n"/>
      <c r="G696" s="6" t="n"/>
      <c r="H696" s="6" t="n"/>
      <c r="I696" s="6" t="n"/>
      <c r="J696" s="6">
        <f>IF(E696&lt;&gt;"Car/Van","",SUMIFS($I$8:I696,$E$8:E696,"Car/Van",$A$8:A696,"&gt;="&amp;='Settings &amp; Rates'!$B$3,$A$8:A696,"&lt;="&amp;='Settings &amp; Rates'!$B$4))</f>
        <v/>
      </c>
      <c r="K696" s="6">
        <f>IFERROR(IF(I696=0,"",IF(E696="Car/Van",  (MIN(MAX(='Settings &amp; Rates'!$B$13-SUMIFS($I$8:I695,$E$8:E695,"Car/Van",$A$8:A695,"&gt;="&amp;='Settings &amp; Rates'!$B$3,$A$8:A695,"&lt;="&amp;='Settings &amp; Rates'!$B$4)),I696)*='Settings &amp; Rates'!$B$8  +MAX(I696-MAX(0,='Settings &amp; Rates'!$B$13-SUMIFS($I$8:I695,$E$8:E695,"Car/Van",$A$8:A695,"&gt;="&amp;='Settings &amp; Rates'!$B$3,$A$8:A695,"&lt;="&amp;='Settings &amp; Rates'!$B$4)),0)*='Settings &amp; Rates'!$B$9)/I696,IF(E696="Motorcycle",='Settings &amp; Rates'!$B$10,IF(E696="Bicycle",='Settings &amp; Rates'!$B$11,"")))),"")</f>
        <v/>
      </c>
      <c r="L696" s="6">
        <f>IF(E696="Car/Van",='Settings &amp; Rates'!$B$12*F696,0)</f>
        <v/>
      </c>
      <c r="M696" s="7">
        <f>IFERROR(IF(I696=0,"",IF(E696="Car/Van",  MIN(MAX(='Settings &amp; Rates'!$B$13-SUMIFS($I$8:I695,$E$8:E695,"Car/Van",$A$8:A695,"&gt;="&amp;='Settings &amp; Rates'!$B$3,$A$8:A695,"&lt;="&amp;='Settings &amp; Rates'!$B$4)),I696)*='Settings &amp; Rates'!$B$8 +MAX(I696-MAX(0,='Settings &amp; Rates'!$B$13-SUMIFS($I$8:I695,$E$8:E695,"Car/Van",$A$8:A695,"&gt;="&amp;='Settings &amp; Rates'!$B$3,$A$8:A695,"&lt;="&amp;='Settings &amp; Rates'!$B$4)),0)*='Settings &amp; Rates'!$B$9 +I696*F696*='Settings &amp; Rates'!$B$12,IF(E696="Motorcycle",I696*='Settings &amp; Rates'!$B$10,IF(E696="Bicycle",I696*='Settings &amp; Rates'!$B$11,0)))),"")</f>
        <v/>
      </c>
      <c r="N696" s="6" t="n"/>
    </row>
    <row r="697">
      <c r="A697" s="5" t="n"/>
      <c r="B697" s="6" t="n"/>
      <c r="C697" s="6" t="n"/>
      <c r="D697" s="6" t="n"/>
      <c r="E697" s="6" t="n"/>
      <c r="F697" s="6" t="n"/>
      <c r="G697" s="6" t="n"/>
      <c r="H697" s="6" t="n"/>
      <c r="I697" s="6" t="n"/>
      <c r="J697" s="6">
        <f>IF(E697&lt;&gt;"Car/Van","",SUMIFS($I$8:I697,$E$8:E697,"Car/Van",$A$8:A697,"&gt;="&amp;='Settings &amp; Rates'!$B$3,$A$8:A697,"&lt;="&amp;='Settings &amp; Rates'!$B$4))</f>
        <v/>
      </c>
      <c r="K697" s="6">
        <f>IFERROR(IF(I697=0,"",IF(E697="Car/Van",  (MIN(MAX(='Settings &amp; Rates'!$B$13-SUMIFS($I$8:I696,$E$8:E696,"Car/Van",$A$8:A696,"&gt;="&amp;='Settings &amp; Rates'!$B$3,$A$8:A696,"&lt;="&amp;='Settings &amp; Rates'!$B$4)),I697)*='Settings &amp; Rates'!$B$8  +MAX(I697-MAX(0,='Settings &amp; Rates'!$B$13-SUMIFS($I$8:I696,$E$8:E696,"Car/Van",$A$8:A696,"&gt;="&amp;='Settings &amp; Rates'!$B$3,$A$8:A696,"&lt;="&amp;='Settings &amp; Rates'!$B$4)),0)*='Settings &amp; Rates'!$B$9)/I697,IF(E697="Motorcycle",='Settings &amp; Rates'!$B$10,IF(E697="Bicycle",='Settings &amp; Rates'!$B$11,"")))),"")</f>
        <v/>
      </c>
      <c r="L697" s="6">
        <f>IF(E697="Car/Van",='Settings &amp; Rates'!$B$12*F697,0)</f>
        <v/>
      </c>
      <c r="M697" s="7">
        <f>IFERROR(IF(I697=0,"",IF(E697="Car/Van",  MIN(MAX(='Settings &amp; Rates'!$B$13-SUMIFS($I$8:I696,$E$8:E696,"Car/Van",$A$8:A696,"&gt;="&amp;='Settings &amp; Rates'!$B$3,$A$8:A696,"&lt;="&amp;='Settings &amp; Rates'!$B$4)),I697)*='Settings &amp; Rates'!$B$8 +MAX(I697-MAX(0,='Settings &amp; Rates'!$B$13-SUMIFS($I$8:I696,$E$8:E696,"Car/Van",$A$8:A696,"&gt;="&amp;='Settings &amp; Rates'!$B$3,$A$8:A696,"&lt;="&amp;='Settings &amp; Rates'!$B$4)),0)*='Settings &amp; Rates'!$B$9 +I697*F697*='Settings &amp; Rates'!$B$12,IF(E697="Motorcycle",I697*='Settings &amp; Rates'!$B$10,IF(E697="Bicycle",I697*='Settings &amp; Rates'!$B$11,0)))),"")</f>
        <v/>
      </c>
      <c r="N697" s="6" t="n"/>
    </row>
    <row r="698">
      <c r="A698" s="5" t="n"/>
      <c r="B698" s="6" t="n"/>
      <c r="C698" s="6" t="n"/>
      <c r="D698" s="6" t="n"/>
      <c r="E698" s="6" t="n"/>
      <c r="F698" s="6" t="n"/>
      <c r="G698" s="6" t="n"/>
      <c r="H698" s="6" t="n"/>
      <c r="I698" s="6" t="n"/>
      <c r="J698" s="6">
        <f>IF(E698&lt;&gt;"Car/Van","",SUMIFS($I$8:I698,$E$8:E698,"Car/Van",$A$8:A698,"&gt;="&amp;='Settings &amp; Rates'!$B$3,$A$8:A698,"&lt;="&amp;='Settings &amp; Rates'!$B$4))</f>
        <v/>
      </c>
      <c r="K698" s="6">
        <f>IFERROR(IF(I698=0,"",IF(E698="Car/Van",  (MIN(MAX(='Settings &amp; Rates'!$B$13-SUMIFS($I$8:I697,$E$8:E697,"Car/Van",$A$8:A697,"&gt;="&amp;='Settings &amp; Rates'!$B$3,$A$8:A697,"&lt;="&amp;='Settings &amp; Rates'!$B$4)),I698)*='Settings &amp; Rates'!$B$8  +MAX(I698-MAX(0,='Settings &amp; Rates'!$B$13-SUMIFS($I$8:I697,$E$8:E697,"Car/Van",$A$8:A697,"&gt;="&amp;='Settings &amp; Rates'!$B$3,$A$8:A697,"&lt;="&amp;='Settings &amp; Rates'!$B$4)),0)*='Settings &amp; Rates'!$B$9)/I698,IF(E698="Motorcycle",='Settings &amp; Rates'!$B$10,IF(E698="Bicycle",='Settings &amp; Rates'!$B$11,"")))),"")</f>
        <v/>
      </c>
      <c r="L698" s="6">
        <f>IF(E698="Car/Van",='Settings &amp; Rates'!$B$12*F698,0)</f>
        <v/>
      </c>
      <c r="M698" s="7">
        <f>IFERROR(IF(I698=0,"",IF(E698="Car/Van",  MIN(MAX(='Settings &amp; Rates'!$B$13-SUMIFS($I$8:I697,$E$8:E697,"Car/Van",$A$8:A697,"&gt;="&amp;='Settings &amp; Rates'!$B$3,$A$8:A697,"&lt;="&amp;='Settings &amp; Rates'!$B$4)),I698)*='Settings &amp; Rates'!$B$8 +MAX(I698-MAX(0,='Settings &amp; Rates'!$B$13-SUMIFS($I$8:I697,$E$8:E697,"Car/Van",$A$8:A697,"&gt;="&amp;='Settings &amp; Rates'!$B$3,$A$8:A697,"&lt;="&amp;='Settings &amp; Rates'!$B$4)),0)*='Settings &amp; Rates'!$B$9 +I698*F698*='Settings &amp; Rates'!$B$12,IF(E698="Motorcycle",I698*='Settings &amp; Rates'!$B$10,IF(E698="Bicycle",I698*='Settings &amp; Rates'!$B$11,0)))),"")</f>
        <v/>
      </c>
      <c r="N698" s="6" t="n"/>
    </row>
    <row r="699">
      <c r="A699" s="5" t="n"/>
      <c r="B699" s="6" t="n"/>
      <c r="C699" s="6" t="n"/>
      <c r="D699" s="6" t="n"/>
      <c r="E699" s="6" t="n"/>
      <c r="F699" s="6" t="n"/>
      <c r="G699" s="6" t="n"/>
      <c r="H699" s="6" t="n"/>
      <c r="I699" s="6" t="n"/>
      <c r="J699" s="6">
        <f>IF(E699&lt;&gt;"Car/Van","",SUMIFS($I$8:I699,$E$8:E699,"Car/Van",$A$8:A699,"&gt;="&amp;='Settings &amp; Rates'!$B$3,$A$8:A699,"&lt;="&amp;='Settings &amp; Rates'!$B$4))</f>
        <v/>
      </c>
      <c r="K699" s="6">
        <f>IFERROR(IF(I699=0,"",IF(E699="Car/Van",  (MIN(MAX(='Settings &amp; Rates'!$B$13-SUMIFS($I$8:I698,$E$8:E698,"Car/Van",$A$8:A698,"&gt;="&amp;='Settings &amp; Rates'!$B$3,$A$8:A698,"&lt;="&amp;='Settings &amp; Rates'!$B$4)),I699)*='Settings &amp; Rates'!$B$8  +MAX(I699-MAX(0,='Settings &amp; Rates'!$B$13-SUMIFS($I$8:I698,$E$8:E698,"Car/Van",$A$8:A698,"&gt;="&amp;='Settings &amp; Rates'!$B$3,$A$8:A698,"&lt;="&amp;='Settings &amp; Rates'!$B$4)),0)*='Settings &amp; Rates'!$B$9)/I699,IF(E699="Motorcycle",='Settings &amp; Rates'!$B$10,IF(E699="Bicycle",='Settings &amp; Rates'!$B$11,"")))),"")</f>
        <v/>
      </c>
      <c r="L699" s="6">
        <f>IF(E699="Car/Van",='Settings &amp; Rates'!$B$12*F699,0)</f>
        <v/>
      </c>
      <c r="M699" s="7">
        <f>IFERROR(IF(I699=0,"",IF(E699="Car/Van",  MIN(MAX(='Settings &amp; Rates'!$B$13-SUMIFS($I$8:I698,$E$8:E698,"Car/Van",$A$8:A698,"&gt;="&amp;='Settings &amp; Rates'!$B$3,$A$8:A698,"&lt;="&amp;='Settings &amp; Rates'!$B$4)),I699)*='Settings &amp; Rates'!$B$8 +MAX(I699-MAX(0,='Settings &amp; Rates'!$B$13-SUMIFS($I$8:I698,$E$8:E698,"Car/Van",$A$8:A698,"&gt;="&amp;='Settings &amp; Rates'!$B$3,$A$8:A698,"&lt;="&amp;='Settings &amp; Rates'!$B$4)),0)*='Settings &amp; Rates'!$B$9 +I699*F699*='Settings &amp; Rates'!$B$12,IF(E699="Motorcycle",I699*='Settings &amp; Rates'!$B$10,IF(E699="Bicycle",I699*='Settings &amp; Rates'!$B$11,0)))),"")</f>
        <v/>
      </c>
      <c r="N699" s="6" t="n"/>
    </row>
    <row r="700">
      <c r="A700" s="5" t="n"/>
      <c r="B700" s="6" t="n"/>
      <c r="C700" s="6" t="n"/>
      <c r="D700" s="6" t="n"/>
      <c r="E700" s="6" t="n"/>
      <c r="F700" s="6" t="n"/>
      <c r="G700" s="6" t="n"/>
      <c r="H700" s="6" t="n"/>
      <c r="I700" s="6" t="n"/>
      <c r="J700" s="6">
        <f>IF(E700&lt;&gt;"Car/Van","",SUMIFS($I$8:I700,$E$8:E700,"Car/Van",$A$8:A700,"&gt;="&amp;='Settings &amp; Rates'!$B$3,$A$8:A700,"&lt;="&amp;='Settings &amp; Rates'!$B$4))</f>
        <v/>
      </c>
      <c r="K700" s="6">
        <f>IFERROR(IF(I700=0,"",IF(E700="Car/Van",  (MIN(MAX(='Settings &amp; Rates'!$B$13-SUMIFS($I$8:I699,$E$8:E699,"Car/Van",$A$8:A699,"&gt;="&amp;='Settings &amp; Rates'!$B$3,$A$8:A699,"&lt;="&amp;='Settings &amp; Rates'!$B$4)),I700)*='Settings &amp; Rates'!$B$8  +MAX(I700-MAX(0,='Settings &amp; Rates'!$B$13-SUMIFS($I$8:I699,$E$8:E699,"Car/Van",$A$8:A699,"&gt;="&amp;='Settings &amp; Rates'!$B$3,$A$8:A699,"&lt;="&amp;='Settings &amp; Rates'!$B$4)),0)*='Settings &amp; Rates'!$B$9)/I700,IF(E700="Motorcycle",='Settings &amp; Rates'!$B$10,IF(E700="Bicycle",='Settings &amp; Rates'!$B$11,"")))),"")</f>
        <v/>
      </c>
      <c r="L700" s="6">
        <f>IF(E700="Car/Van",='Settings &amp; Rates'!$B$12*F700,0)</f>
        <v/>
      </c>
      <c r="M700" s="7">
        <f>IFERROR(IF(I700=0,"",IF(E700="Car/Van",  MIN(MAX(='Settings &amp; Rates'!$B$13-SUMIFS($I$8:I699,$E$8:E699,"Car/Van",$A$8:A699,"&gt;="&amp;='Settings &amp; Rates'!$B$3,$A$8:A699,"&lt;="&amp;='Settings &amp; Rates'!$B$4)),I700)*='Settings &amp; Rates'!$B$8 +MAX(I700-MAX(0,='Settings &amp; Rates'!$B$13-SUMIFS($I$8:I699,$E$8:E699,"Car/Van",$A$8:A699,"&gt;="&amp;='Settings &amp; Rates'!$B$3,$A$8:A699,"&lt;="&amp;='Settings &amp; Rates'!$B$4)),0)*='Settings &amp; Rates'!$B$9 +I700*F700*='Settings &amp; Rates'!$B$12,IF(E700="Motorcycle",I700*='Settings &amp; Rates'!$B$10,IF(E700="Bicycle",I700*='Settings &amp; Rates'!$B$11,0)))),"")</f>
        <v/>
      </c>
      <c r="N700" s="6" t="n"/>
    </row>
    <row r="701">
      <c r="A701" s="5" t="n"/>
      <c r="B701" s="6" t="n"/>
      <c r="C701" s="6" t="n"/>
      <c r="D701" s="6" t="n"/>
      <c r="E701" s="6" t="n"/>
      <c r="F701" s="6" t="n"/>
      <c r="G701" s="6" t="n"/>
      <c r="H701" s="6" t="n"/>
      <c r="I701" s="6" t="n"/>
      <c r="J701" s="6">
        <f>IF(E701&lt;&gt;"Car/Van","",SUMIFS($I$8:I701,$E$8:E701,"Car/Van",$A$8:A701,"&gt;="&amp;='Settings &amp; Rates'!$B$3,$A$8:A701,"&lt;="&amp;='Settings &amp; Rates'!$B$4))</f>
        <v/>
      </c>
      <c r="K701" s="6">
        <f>IFERROR(IF(I701=0,"",IF(E701="Car/Van",  (MIN(MAX(='Settings &amp; Rates'!$B$13-SUMIFS($I$8:I700,$E$8:E700,"Car/Van",$A$8:A700,"&gt;="&amp;='Settings &amp; Rates'!$B$3,$A$8:A700,"&lt;="&amp;='Settings &amp; Rates'!$B$4)),I701)*='Settings &amp; Rates'!$B$8  +MAX(I701-MAX(0,='Settings &amp; Rates'!$B$13-SUMIFS($I$8:I700,$E$8:E700,"Car/Van",$A$8:A700,"&gt;="&amp;='Settings &amp; Rates'!$B$3,$A$8:A700,"&lt;="&amp;='Settings &amp; Rates'!$B$4)),0)*='Settings &amp; Rates'!$B$9)/I701,IF(E701="Motorcycle",='Settings &amp; Rates'!$B$10,IF(E701="Bicycle",='Settings &amp; Rates'!$B$11,"")))),"")</f>
        <v/>
      </c>
      <c r="L701" s="6">
        <f>IF(E701="Car/Van",='Settings &amp; Rates'!$B$12*F701,0)</f>
        <v/>
      </c>
      <c r="M701" s="7">
        <f>IFERROR(IF(I701=0,"",IF(E701="Car/Van",  MIN(MAX(='Settings &amp; Rates'!$B$13-SUMIFS($I$8:I700,$E$8:E700,"Car/Van",$A$8:A700,"&gt;="&amp;='Settings &amp; Rates'!$B$3,$A$8:A700,"&lt;="&amp;='Settings &amp; Rates'!$B$4)),I701)*='Settings &amp; Rates'!$B$8 +MAX(I701-MAX(0,='Settings &amp; Rates'!$B$13-SUMIFS($I$8:I700,$E$8:E700,"Car/Van",$A$8:A700,"&gt;="&amp;='Settings &amp; Rates'!$B$3,$A$8:A700,"&lt;="&amp;='Settings &amp; Rates'!$B$4)),0)*='Settings &amp; Rates'!$B$9 +I701*F701*='Settings &amp; Rates'!$B$12,IF(E701="Motorcycle",I701*='Settings &amp; Rates'!$B$10,IF(E701="Bicycle",I701*='Settings &amp; Rates'!$B$11,0)))),"")</f>
        <v/>
      </c>
      <c r="N701" s="6" t="n"/>
    </row>
    <row r="702">
      <c r="A702" s="5" t="n"/>
      <c r="B702" s="6" t="n"/>
      <c r="C702" s="6" t="n"/>
      <c r="D702" s="6" t="n"/>
      <c r="E702" s="6" t="n"/>
      <c r="F702" s="6" t="n"/>
      <c r="G702" s="6" t="n"/>
      <c r="H702" s="6" t="n"/>
      <c r="I702" s="6" t="n"/>
      <c r="J702" s="6">
        <f>IF(E702&lt;&gt;"Car/Van","",SUMIFS($I$8:I702,$E$8:E702,"Car/Van",$A$8:A702,"&gt;="&amp;='Settings &amp; Rates'!$B$3,$A$8:A702,"&lt;="&amp;='Settings &amp; Rates'!$B$4))</f>
        <v/>
      </c>
      <c r="K702" s="6">
        <f>IFERROR(IF(I702=0,"",IF(E702="Car/Van",  (MIN(MAX(='Settings &amp; Rates'!$B$13-SUMIFS($I$8:I701,$E$8:E701,"Car/Van",$A$8:A701,"&gt;="&amp;='Settings &amp; Rates'!$B$3,$A$8:A701,"&lt;="&amp;='Settings &amp; Rates'!$B$4)),I702)*='Settings &amp; Rates'!$B$8  +MAX(I702-MAX(0,='Settings &amp; Rates'!$B$13-SUMIFS($I$8:I701,$E$8:E701,"Car/Van",$A$8:A701,"&gt;="&amp;='Settings &amp; Rates'!$B$3,$A$8:A701,"&lt;="&amp;='Settings &amp; Rates'!$B$4)),0)*='Settings &amp; Rates'!$B$9)/I702,IF(E702="Motorcycle",='Settings &amp; Rates'!$B$10,IF(E702="Bicycle",='Settings &amp; Rates'!$B$11,"")))),"")</f>
        <v/>
      </c>
      <c r="L702" s="6">
        <f>IF(E702="Car/Van",='Settings &amp; Rates'!$B$12*F702,0)</f>
        <v/>
      </c>
      <c r="M702" s="7">
        <f>IFERROR(IF(I702=0,"",IF(E702="Car/Van",  MIN(MAX(='Settings &amp; Rates'!$B$13-SUMIFS($I$8:I701,$E$8:E701,"Car/Van",$A$8:A701,"&gt;="&amp;='Settings &amp; Rates'!$B$3,$A$8:A701,"&lt;="&amp;='Settings &amp; Rates'!$B$4)),I702)*='Settings &amp; Rates'!$B$8 +MAX(I702-MAX(0,='Settings &amp; Rates'!$B$13-SUMIFS($I$8:I701,$E$8:E701,"Car/Van",$A$8:A701,"&gt;="&amp;='Settings &amp; Rates'!$B$3,$A$8:A701,"&lt;="&amp;='Settings &amp; Rates'!$B$4)),0)*='Settings &amp; Rates'!$B$9 +I702*F702*='Settings &amp; Rates'!$B$12,IF(E702="Motorcycle",I702*='Settings &amp; Rates'!$B$10,IF(E702="Bicycle",I702*='Settings &amp; Rates'!$B$11,0)))),"")</f>
        <v/>
      </c>
      <c r="N702" s="6" t="n"/>
    </row>
    <row r="703">
      <c r="A703" s="5" t="n"/>
      <c r="B703" s="6" t="n"/>
      <c r="C703" s="6" t="n"/>
      <c r="D703" s="6" t="n"/>
      <c r="E703" s="6" t="n"/>
      <c r="F703" s="6" t="n"/>
      <c r="G703" s="6" t="n"/>
      <c r="H703" s="6" t="n"/>
      <c r="I703" s="6" t="n"/>
      <c r="J703" s="6">
        <f>IF(E703&lt;&gt;"Car/Van","",SUMIFS($I$8:I703,$E$8:E703,"Car/Van",$A$8:A703,"&gt;="&amp;='Settings &amp; Rates'!$B$3,$A$8:A703,"&lt;="&amp;='Settings &amp; Rates'!$B$4))</f>
        <v/>
      </c>
      <c r="K703" s="6">
        <f>IFERROR(IF(I703=0,"",IF(E703="Car/Van",  (MIN(MAX(='Settings &amp; Rates'!$B$13-SUMIFS($I$8:I702,$E$8:E702,"Car/Van",$A$8:A702,"&gt;="&amp;='Settings &amp; Rates'!$B$3,$A$8:A702,"&lt;="&amp;='Settings &amp; Rates'!$B$4)),I703)*='Settings &amp; Rates'!$B$8  +MAX(I703-MAX(0,='Settings &amp; Rates'!$B$13-SUMIFS($I$8:I702,$E$8:E702,"Car/Van",$A$8:A702,"&gt;="&amp;='Settings &amp; Rates'!$B$3,$A$8:A702,"&lt;="&amp;='Settings &amp; Rates'!$B$4)),0)*='Settings &amp; Rates'!$B$9)/I703,IF(E703="Motorcycle",='Settings &amp; Rates'!$B$10,IF(E703="Bicycle",='Settings &amp; Rates'!$B$11,"")))),"")</f>
        <v/>
      </c>
      <c r="L703" s="6">
        <f>IF(E703="Car/Van",='Settings &amp; Rates'!$B$12*F703,0)</f>
        <v/>
      </c>
      <c r="M703" s="7">
        <f>IFERROR(IF(I703=0,"",IF(E703="Car/Van",  MIN(MAX(='Settings &amp; Rates'!$B$13-SUMIFS($I$8:I702,$E$8:E702,"Car/Van",$A$8:A702,"&gt;="&amp;='Settings &amp; Rates'!$B$3,$A$8:A702,"&lt;="&amp;='Settings &amp; Rates'!$B$4)),I703)*='Settings &amp; Rates'!$B$8 +MAX(I703-MAX(0,='Settings &amp; Rates'!$B$13-SUMIFS($I$8:I702,$E$8:E702,"Car/Van",$A$8:A702,"&gt;="&amp;='Settings &amp; Rates'!$B$3,$A$8:A702,"&lt;="&amp;='Settings &amp; Rates'!$B$4)),0)*='Settings &amp; Rates'!$B$9 +I703*F703*='Settings &amp; Rates'!$B$12,IF(E703="Motorcycle",I703*='Settings &amp; Rates'!$B$10,IF(E703="Bicycle",I703*='Settings &amp; Rates'!$B$11,0)))),"")</f>
        <v/>
      </c>
      <c r="N703" s="6" t="n"/>
    </row>
    <row r="704">
      <c r="A704" s="5" t="n"/>
      <c r="B704" s="6" t="n"/>
      <c r="C704" s="6" t="n"/>
      <c r="D704" s="6" t="n"/>
      <c r="E704" s="6" t="n"/>
      <c r="F704" s="6" t="n"/>
      <c r="G704" s="6" t="n"/>
      <c r="H704" s="6" t="n"/>
      <c r="I704" s="6" t="n"/>
      <c r="J704" s="6">
        <f>IF(E704&lt;&gt;"Car/Van","",SUMIFS($I$8:I704,$E$8:E704,"Car/Van",$A$8:A704,"&gt;="&amp;='Settings &amp; Rates'!$B$3,$A$8:A704,"&lt;="&amp;='Settings &amp; Rates'!$B$4))</f>
        <v/>
      </c>
      <c r="K704" s="6">
        <f>IFERROR(IF(I704=0,"",IF(E704="Car/Van",  (MIN(MAX(='Settings &amp; Rates'!$B$13-SUMIFS($I$8:I703,$E$8:E703,"Car/Van",$A$8:A703,"&gt;="&amp;='Settings &amp; Rates'!$B$3,$A$8:A703,"&lt;="&amp;='Settings &amp; Rates'!$B$4)),I704)*='Settings &amp; Rates'!$B$8  +MAX(I704-MAX(0,='Settings &amp; Rates'!$B$13-SUMIFS($I$8:I703,$E$8:E703,"Car/Van",$A$8:A703,"&gt;="&amp;='Settings &amp; Rates'!$B$3,$A$8:A703,"&lt;="&amp;='Settings &amp; Rates'!$B$4)),0)*='Settings &amp; Rates'!$B$9)/I704,IF(E704="Motorcycle",='Settings &amp; Rates'!$B$10,IF(E704="Bicycle",='Settings &amp; Rates'!$B$11,"")))),"")</f>
        <v/>
      </c>
      <c r="L704" s="6">
        <f>IF(E704="Car/Van",='Settings &amp; Rates'!$B$12*F704,0)</f>
        <v/>
      </c>
      <c r="M704" s="7">
        <f>IFERROR(IF(I704=0,"",IF(E704="Car/Van",  MIN(MAX(='Settings &amp; Rates'!$B$13-SUMIFS($I$8:I703,$E$8:E703,"Car/Van",$A$8:A703,"&gt;="&amp;='Settings &amp; Rates'!$B$3,$A$8:A703,"&lt;="&amp;='Settings &amp; Rates'!$B$4)),I704)*='Settings &amp; Rates'!$B$8 +MAX(I704-MAX(0,='Settings &amp; Rates'!$B$13-SUMIFS($I$8:I703,$E$8:E703,"Car/Van",$A$8:A703,"&gt;="&amp;='Settings &amp; Rates'!$B$3,$A$8:A703,"&lt;="&amp;='Settings &amp; Rates'!$B$4)),0)*='Settings &amp; Rates'!$B$9 +I704*F704*='Settings &amp; Rates'!$B$12,IF(E704="Motorcycle",I704*='Settings &amp; Rates'!$B$10,IF(E704="Bicycle",I704*='Settings &amp; Rates'!$B$11,0)))),"")</f>
        <v/>
      </c>
      <c r="N704" s="6" t="n"/>
    </row>
    <row r="705">
      <c r="A705" s="5" t="n"/>
      <c r="B705" s="6" t="n"/>
      <c r="C705" s="6" t="n"/>
      <c r="D705" s="6" t="n"/>
      <c r="E705" s="6" t="n"/>
      <c r="F705" s="6" t="n"/>
      <c r="G705" s="6" t="n"/>
      <c r="H705" s="6" t="n"/>
      <c r="I705" s="6" t="n"/>
      <c r="J705" s="6">
        <f>IF(E705&lt;&gt;"Car/Van","",SUMIFS($I$8:I705,$E$8:E705,"Car/Van",$A$8:A705,"&gt;="&amp;='Settings &amp; Rates'!$B$3,$A$8:A705,"&lt;="&amp;='Settings &amp; Rates'!$B$4))</f>
        <v/>
      </c>
      <c r="K705" s="6">
        <f>IFERROR(IF(I705=0,"",IF(E705="Car/Van",  (MIN(MAX(='Settings &amp; Rates'!$B$13-SUMIFS($I$8:I704,$E$8:E704,"Car/Van",$A$8:A704,"&gt;="&amp;='Settings &amp; Rates'!$B$3,$A$8:A704,"&lt;="&amp;='Settings &amp; Rates'!$B$4)),I705)*='Settings &amp; Rates'!$B$8  +MAX(I705-MAX(0,='Settings &amp; Rates'!$B$13-SUMIFS($I$8:I704,$E$8:E704,"Car/Van",$A$8:A704,"&gt;="&amp;='Settings &amp; Rates'!$B$3,$A$8:A704,"&lt;="&amp;='Settings &amp; Rates'!$B$4)),0)*='Settings &amp; Rates'!$B$9)/I705,IF(E705="Motorcycle",='Settings &amp; Rates'!$B$10,IF(E705="Bicycle",='Settings &amp; Rates'!$B$11,"")))),"")</f>
        <v/>
      </c>
      <c r="L705" s="6">
        <f>IF(E705="Car/Van",='Settings &amp; Rates'!$B$12*F705,0)</f>
        <v/>
      </c>
      <c r="M705" s="7">
        <f>IFERROR(IF(I705=0,"",IF(E705="Car/Van",  MIN(MAX(='Settings &amp; Rates'!$B$13-SUMIFS($I$8:I704,$E$8:E704,"Car/Van",$A$8:A704,"&gt;="&amp;='Settings &amp; Rates'!$B$3,$A$8:A704,"&lt;="&amp;='Settings &amp; Rates'!$B$4)),I705)*='Settings &amp; Rates'!$B$8 +MAX(I705-MAX(0,='Settings &amp; Rates'!$B$13-SUMIFS($I$8:I704,$E$8:E704,"Car/Van",$A$8:A704,"&gt;="&amp;='Settings &amp; Rates'!$B$3,$A$8:A704,"&lt;="&amp;='Settings &amp; Rates'!$B$4)),0)*='Settings &amp; Rates'!$B$9 +I705*F705*='Settings &amp; Rates'!$B$12,IF(E705="Motorcycle",I705*='Settings &amp; Rates'!$B$10,IF(E705="Bicycle",I705*='Settings &amp; Rates'!$B$11,0)))),"")</f>
        <v/>
      </c>
      <c r="N705" s="6" t="n"/>
    </row>
    <row r="706">
      <c r="A706" s="5" t="n"/>
      <c r="B706" s="6" t="n"/>
      <c r="C706" s="6" t="n"/>
      <c r="D706" s="6" t="n"/>
      <c r="E706" s="6" t="n"/>
      <c r="F706" s="6" t="n"/>
      <c r="G706" s="6" t="n"/>
      <c r="H706" s="6" t="n"/>
      <c r="I706" s="6" t="n"/>
      <c r="J706" s="6">
        <f>IF(E706&lt;&gt;"Car/Van","",SUMIFS($I$8:I706,$E$8:E706,"Car/Van",$A$8:A706,"&gt;="&amp;='Settings &amp; Rates'!$B$3,$A$8:A706,"&lt;="&amp;='Settings &amp; Rates'!$B$4))</f>
        <v/>
      </c>
      <c r="K706" s="6">
        <f>IFERROR(IF(I706=0,"",IF(E706="Car/Van",  (MIN(MAX(='Settings &amp; Rates'!$B$13-SUMIFS($I$8:I705,$E$8:E705,"Car/Van",$A$8:A705,"&gt;="&amp;='Settings &amp; Rates'!$B$3,$A$8:A705,"&lt;="&amp;='Settings &amp; Rates'!$B$4)),I706)*='Settings &amp; Rates'!$B$8  +MAX(I706-MAX(0,='Settings &amp; Rates'!$B$13-SUMIFS($I$8:I705,$E$8:E705,"Car/Van",$A$8:A705,"&gt;="&amp;='Settings &amp; Rates'!$B$3,$A$8:A705,"&lt;="&amp;='Settings &amp; Rates'!$B$4)),0)*='Settings &amp; Rates'!$B$9)/I706,IF(E706="Motorcycle",='Settings &amp; Rates'!$B$10,IF(E706="Bicycle",='Settings &amp; Rates'!$B$11,"")))),"")</f>
        <v/>
      </c>
      <c r="L706" s="6">
        <f>IF(E706="Car/Van",='Settings &amp; Rates'!$B$12*F706,0)</f>
        <v/>
      </c>
      <c r="M706" s="7">
        <f>IFERROR(IF(I706=0,"",IF(E706="Car/Van",  MIN(MAX(='Settings &amp; Rates'!$B$13-SUMIFS($I$8:I705,$E$8:E705,"Car/Van",$A$8:A705,"&gt;="&amp;='Settings &amp; Rates'!$B$3,$A$8:A705,"&lt;="&amp;='Settings &amp; Rates'!$B$4)),I706)*='Settings &amp; Rates'!$B$8 +MAX(I706-MAX(0,='Settings &amp; Rates'!$B$13-SUMIFS($I$8:I705,$E$8:E705,"Car/Van",$A$8:A705,"&gt;="&amp;='Settings &amp; Rates'!$B$3,$A$8:A705,"&lt;="&amp;='Settings &amp; Rates'!$B$4)),0)*='Settings &amp; Rates'!$B$9 +I706*F706*='Settings &amp; Rates'!$B$12,IF(E706="Motorcycle",I706*='Settings &amp; Rates'!$B$10,IF(E706="Bicycle",I706*='Settings &amp; Rates'!$B$11,0)))),"")</f>
        <v/>
      </c>
      <c r="N706" s="6" t="n"/>
    </row>
    <row r="707">
      <c r="A707" s="5" t="n"/>
      <c r="B707" s="6" t="n"/>
      <c r="C707" s="6" t="n"/>
      <c r="D707" s="6" t="n"/>
      <c r="E707" s="6" t="n"/>
      <c r="F707" s="6" t="n"/>
      <c r="G707" s="6" t="n"/>
      <c r="H707" s="6" t="n"/>
      <c r="I707" s="6" t="n"/>
      <c r="J707" s="6">
        <f>IF(E707&lt;&gt;"Car/Van","",SUMIFS($I$8:I707,$E$8:E707,"Car/Van",$A$8:A707,"&gt;="&amp;='Settings &amp; Rates'!$B$3,$A$8:A707,"&lt;="&amp;='Settings &amp; Rates'!$B$4))</f>
        <v/>
      </c>
      <c r="K707" s="6">
        <f>IFERROR(IF(I707=0,"",IF(E707="Car/Van",  (MIN(MAX(='Settings &amp; Rates'!$B$13-SUMIFS($I$8:I706,$E$8:E706,"Car/Van",$A$8:A706,"&gt;="&amp;='Settings &amp; Rates'!$B$3,$A$8:A706,"&lt;="&amp;='Settings &amp; Rates'!$B$4)),I707)*='Settings &amp; Rates'!$B$8  +MAX(I707-MAX(0,='Settings &amp; Rates'!$B$13-SUMIFS($I$8:I706,$E$8:E706,"Car/Van",$A$8:A706,"&gt;="&amp;='Settings &amp; Rates'!$B$3,$A$8:A706,"&lt;="&amp;='Settings &amp; Rates'!$B$4)),0)*='Settings &amp; Rates'!$B$9)/I707,IF(E707="Motorcycle",='Settings &amp; Rates'!$B$10,IF(E707="Bicycle",='Settings &amp; Rates'!$B$11,"")))),"")</f>
        <v/>
      </c>
      <c r="L707" s="6">
        <f>IF(E707="Car/Van",='Settings &amp; Rates'!$B$12*F707,0)</f>
        <v/>
      </c>
      <c r="M707" s="7">
        <f>IFERROR(IF(I707=0,"",IF(E707="Car/Van",  MIN(MAX(='Settings &amp; Rates'!$B$13-SUMIFS($I$8:I706,$E$8:E706,"Car/Van",$A$8:A706,"&gt;="&amp;='Settings &amp; Rates'!$B$3,$A$8:A706,"&lt;="&amp;='Settings &amp; Rates'!$B$4)),I707)*='Settings &amp; Rates'!$B$8 +MAX(I707-MAX(0,='Settings &amp; Rates'!$B$13-SUMIFS($I$8:I706,$E$8:E706,"Car/Van",$A$8:A706,"&gt;="&amp;='Settings &amp; Rates'!$B$3,$A$8:A706,"&lt;="&amp;='Settings &amp; Rates'!$B$4)),0)*='Settings &amp; Rates'!$B$9 +I707*F707*='Settings &amp; Rates'!$B$12,IF(E707="Motorcycle",I707*='Settings &amp; Rates'!$B$10,IF(E707="Bicycle",I707*='Settings &amp; Rates'!$B$11,0)))),"")</f>
        <v/>
      </c>
      <c r="N707" s="6" t="n"/>
    </row>
    <row r="708">
      <c r="A708" s="5" t="n"/>
      <c r="B708" s="6" t="n"/>
      <c r="C708" s="6" t="n"/>
      <c r="D708" s="6" t="n"/>
      <c r="E708" s="6" t="n"/>
      <c r="F708" s="6" t="n"/>
      <c r="G708" s="6" t="n"/>
      <c r="H708" s="6" t="n"/>
      <c r="I708" s="6" t="n"/>
      <c r="J708" s="6">
        <f>IF(E708&lt;&gt;"Car/Van","",SUMIFS($I$8:I708,$E$8:E708,"Car/Van",$A$8:A708,"&gt;="&amp;='Settings &amp; Rates'!$B$3,$A$8:A708,"&lt;="&amp;='Settings &amp; Rates'!$B$4))</f>
        <v/>
      </c>
      <c r="K708" s="6">
        <f>IFERROR(IF(I708=0,"",IF(E708="Car/Van",  (MIN(MAX(='Settings &amp; Rates'!$B$13-SUMIFS($I$8:I707,$E$8:E707,"Car/Van",$A$8:A707,"&gt;="&amp;='Settings &amp; Rates'!$B$3,$A$8:A707,"&lt;="&amp;='Settings &amp; Rates'!$B$4)),I708)*='Settings &amp; Rates'!$B$8  +MAX(I708-MAX(0,='Settings &amp; Rates'!$B$13-SUMIFS($I$8:I707,$E$8:E707,"Car/Van",$A$8:A707,"&gt;="&amp;='Settings &amp; Rates'!$B$3,$A$8:A707,"&lt;="&amp;='Settings &amp; Rates'!$B$4)),0)*='Settings &amp; Rates'!$B$9)/I708,IF(E708="Motorcycle",='Settings &amp; Rates'!$B$10,IF(E708="Bicycle",='Settings &amp; Rates'!$B$11,"")))),"")</f>
        <v/>
      </c>
      <c r="L708" s="6">
        <f>IF(E708="Car/Van",='Settings &amp; Rates'!$B$12*F708,0)</f>
        <v/>
      </c>
      <c r="M708" s="7">
        <f>IFERROR(IF(I708=0,"",IF(E708="Car/Van",  MIN(MAX(='Settings &amp; Rates'!$B$13-SUMIFS($I$8:I707,$E$8:E707,"Car/Van",$A$8:A707,"&gt;="&amp;='Settings &amp; Rates'!$B$3,$A$8:A707,"&lt;="&amp;='Settings &amp; Rates'!$B$4)),I708)*='Settings &amp; Rates'!$B$8 +MAX(I708-MAX(0,='Settings &amp; Rates'!$B$13-SUMIFS($I$8:I707,$E$8:E707,"Car/Van",$A$8:A707,"&gt;="&amp;='Settings &amp; Rates'!$B$3,$A$8:A707,"&lt;="&amp;='Settings &amp; Rates'!$B$4)),0)*='Settings &amp; Rates'!$B$9 +I708*F708*='Settings &amp; Rates'!$B$12,IF(E708="Motorcycle",I708*='Settings &amp; Rates'!$B$10,IF(E708="Bicycle",I708*='Settings &amp; Rates'!$B$11,0)))),"")</f>
        <v/>
      </c>
      <c r="N708" s="6" t="n"/>
    </row>
    <row r="709">
      <c r="A709" s="5" t="n"/>
      <c r="B709" s="6" t="n"/>
      <c r="C709" s="6" t="n"/>
      <c r="D709" s="6" t="n"/>
      <c r="E709" s="6" t="n"/>
      <c r="F709" s="6" t="n"/>
      <c r="G709" s="6" t="n"/>
      <c r="H709" s="6" t="n"/>
      <c r="I709" s="6" t="n"/>
      <c r="J709" s="6">
        <f>IF(E709&lt;&gt;"Car/Van","",SUMIFS($I$8:I709,$E$8:E709,"Car/Van",$A$8:A709,"&gt;="&amp;='Settings &amp; Rates'!$B$3,$A$8:A709,"&lt;="&amp;='Settings &amp; Rates'!$B$4))</f>
        <v/>
      </c>
      <c r="K709" s="6">
        <f>IFERROR(IF(I709=0,"",IF(E709="Car/Van",  (MIN(MAX(='Settings &amp; Rates'!$B$13-SUMIFS($I$8:I708,$E$8:E708,"Car/Van",$A$8:A708,"&gt;="&amp;='Settings &amp; Rates'!$B$3,$A$8:A708,"&lt;="&amp;='Settings &amp; Rates'!$B$4)),I709)*='Settings &amp; Rates'!$B$8  +MAX(I709-MAX(0,='Settings &amp; Rates'!$B$13-SUMIFS($I$8:I708,$E$8:E708,"Car/Van",$A$8:A708,"&gt;="&amp;='Settings &amp; Rates'!$B$3,$A$8:A708,"&lt;="&amp;='Settings &amp; Rates'!$B$4)),0)*='Settings &amp; Rates'!$B$9)/I709,IF(E709="Motorcycle",='Settings &amp; Rates'!$B$10,IF(E709="Bicycle",='Settings &amp; Rates'!$B$11,"")))),"")</f>
        <v/>
      </c>
      <c r="L709" s="6">
        <f>IF(E709="Car/Van",='Settings &amp; Rates'!$B$12*F709,0)</f>
        <v/>
      </c>
      <c r="M709" s="7">
        <f>IFERROR(IF(I709=0,"",IF(E709="Car/Van",  MIN(MAX(='Settings &amp; Rates'!$B$13-SUMIFS($I$8:I708,$E$8:E708,"Car/Van",$A$8:A708,"&gt;="&amp;='Settings &amp; Rates'!$B$3,$A$8:A708,"&lt;="&amp;='Settings &amp; Rates'!$B$4)),I709)*='Settings &amp; Rates'!$B$8 +MAX(I709-MAX(0,='Settings &amp; Rates'!$B$13-SUMIFS($I$8:I708,$E$8:E708,"Car/Van",$A$8:A708,"&gt;="&amp;='Settings &amp; Rates'!$B$3,$A$8:A708,"&lt;="&amp;='Settings &amp; Rates'!$B$4)),0)*='Settings &amp; Rates'!$B$9 +I709*F709*='Settings &amp; Rates'!$B$12,IF(E709="Motorcycle",I709*='Settings &amp; Rates'!$B$10,IF(E709="Bicycle",I709*='Settings &amp; Rates'!$B$11,0)))),"")</f>
        <v/>
      </c>
      <c r="N709" s="6" t="n"/>
    </row>
    <row r="710">
      <c r="A710" s="5" t="n"/>
      <c r="B710" s="6" t="n"/>
      <c r="C710" s="6" t="n"/>
      <c r="D710" s="6" t="n"/>
      <c r="E710" s="6" t="n"/>
      <c r="F710" s="6" t="n"/>
      <c r="G710" s="6" t="n"/>
      <c r="H710" s="6" t="n"/>
      <c r="I710" s="6" t="n"/>
      <c r="J710" s="6">
        <f>IF(E710&lt;&gt;"Car/Van","",SUMIFS($I$8:I710,$E$8:E710,"Car/Van",$A$8:A710,"&gt;="&amp;='Settings &amp; Rates'!$B$3,$A$8:A710,"&lt;="&amp;='Settings &amp; Rates'!$B$4))</f>
        <v/>
      </c>
      <c r="K710" s="6">
        <f>IFERROR(IF(I710=0,"",IF(E710="Car/Van",  (MIN(MAX(='Settings &amp; Rates'!$B$13-SUMIFS($I$8:I709,$E$8:E709,"Car/Van",$A$8:A709,"&gt;="&amp;='Settings &amp; Rates'!$B$3,$A$8:A709,"&lt;="&amp;='Settings &amp; Rates'!$B$4)),I710)*='Settings &amp; Rates'!$B$8  +MAX(I710-MAX(0,='Settings &amp; Rates'!$B$13-SUMIFS($I$8:I709,$E$8:E709,"Car/Van",$A$8:A709,"&gt;="&amp;='Settings &amp; Rates'!$B$3,$A$8:A709,"&lt;="&amp;='Settings &amp; Rates'!$B$4)),0)*='Settings &amp; Rates'!$B$9)/I710,IF(E710="Motorcycle",='Settings &amp; Rates'!$B$10,IF(E710="Bicycle",='Settings &amp; Rates'!$B$11,"")))),"")</f>
        <v/>
      </c>
      <c r="L710" s="6">
        <f>IF(E710="Car/Van",='Settings &amp; Rates'!$B$12*F710,0)</f>
        <v/>
      </c>
      <c r="M710" s="7">
        <f>IFERROR(IF(I710=0,"",IF(E710="Car/Van",  MIN(MAX(='Settings &amp; Rates'!$B$13-SUMIFS($I$8:I709,$E$8:E709,"Car/Van",$A$8:A709,"&gt;="&amp;='Settings &amp; Rates'!$B$3,$A$8:A709,"&lt;="&amp;='Settings &amp; Rates'!$B$4)),I710)*='Settings &amp; Rates'!$B$8 +MAX(I710-MAX(0,='Settings &amp; Rates'!$B$13-SUMIFS($I$8:I709,$E$8:E709,"Car/Van",$A$8:A709,"&gt;="&amp;='Settings &amp; Rates'!$B$3,$A$8:A709,"&lt;="&amp;='Settings &amp; Rates'!$B$4)),0)*='Settings &amp; Rates'!$B$9 +I710*F710*='Settings &amp; Rates'!$B$12,IF(E710="Motorcycle",I710*='Settings &amp; Rates'!$B$10,IF(E710="Bicycle",I710*='Settings &amp; Rates'!$B$11,0)))),"")</f>
        <v/>
      </c>
      <c r="N710" s="6" t="n"/>
    </row>
    <row r="711">
      <c r="A711" s="5" t="n"/>
      <c r="B711" s="6" t="n"/>
      <c r="C711" s="6" t="n"/>
      <c r="D711" s="6" t="n"/>
      <c r="E711" s="6" t="n"/>
      <c r="F711" s="6" t="n"/>
      <c r="G711" s="6" t="n"/>
      <c r="H711" s="6" t="n"/>
      <c r="I711" s="6" t="n"/>
      <c r="J711" s="6">
        <f>IF(E711&lt;&gt;"Car/Van","",SUMIFS($I$8:I711,$E$8:E711,"Car/Van",$A$8:A711,"&gt;="&amp;='Settings &amp; Rates'!$B$3,$A$8:A711,"&lt;="&amp;='Settings &amp; Rates'!$B$4))</f>
        <v/>
      </c>
      <c r="K711" s="6">
        <f>IFERROR(IF(I711=0,"",IF(E711="Car/Van",  (MIN(MAX(='Settings &amp; Rates'!$B$13-SUMIFS($I$8:I710,$E$8:E710,"Car/Van",$A$8:A710,"&gt;="&amp;='Settings &amp; Rates'!$B$3,$A$8:A710,"&lt;="&amp;='Settings &amp; Rates'!$B$4)),I711)*='Settings &amp; Rates'!$B$8  +MAX(I711-MAX(0,='Settings &amp; Rates'!$B$13-SUMIFS($I$8:I710,$E$8:E710,"Car/Van",$A$8:A710,"&gt;="&amp;='Settings &amp; Rates'!$B$3,$A$8:A710,"&lt;="&amp;='Settings &amp; Rates'!$B$4)),0)*='Settings &amp; Rates'!$B$9)/I711,IF(E711="Motorcycle",='Settings &amp; Rates'!$B$10,IF(E711="Bicycle",='Settings &amp; Rates'!$B$11,"")))),"")</f>
        <v/>
      </c>
      <c r="L711" s="6">
        <f>IF(E711="Car/Van",='Settings &amp; Rates'!$B$12*F711,0)</f>
        <v/>
      </c>
      <c r="M711" s="7">
        <f>IFERROR(IF(I711=0,"",IF(E711="Car/Van",  MIN(MAX(='Settings &amp; Rates'!$B$13-SUMIFS($I$8:I710,$E$8:E710,"Car/Van",$A$8:A710,"&gt;="&amp;='Settings &amp; Rates'!$B$3,$A$8:A710,"&lt;="&amp;='Settings &amp; Rates'!$B$4)),I711)*='Settings &amp; Rates'!$B$8 +MAX(I711-MAX(0,='Settings &amp; Rates'!$B$13-SUMIFS($I$8:I710,$E$8:E710,"Car/Van",$A$8:A710,"&gt;="&amp;='Settings &amp; Rates'!$B$3,$A$8:A710,"&lt;="&amp;='Settings &amp; Rates'!$B$4)),0)*='Settings &amp; Rates'!$B$9 +I711*F711*='Settings &amp; Rates'!$B$12,IF(E711="Motorcycle",I711*='Settings &amp; Rates'!$B$10,IF(E711="Bicycle",I711*='Settings &amp; Rates'!$B$11,0)))),"")</f>
        <v/>
      </c>
      <c r="N711" s="6" t="n"/>
    </row>
    <row r="712">
      <c r="A712" s="5" t="n"/>
      <c r="B712" s="6" t="n"/>
      <c r="C712" s="6" t="n"/>
      <c r="D712" s="6" t="n"/>
      <c r="E712" s="6" t="n"/>
      <c r="F712" s="6" t="n"/>
      <c r="G712" s="6" t="n"/>
      <c r="H712" s="6" t="n"/>
      <c r="I712" s="6" t="n"/>
      <c r="J712" s="6">
        <f>IF(E712&lt;&gt;"Car/Van","",SUMIFS($I$8:I712,$E$8:E712,"Car/Van",$A$8:A712,"&gt;="&amp;='Settings &amp; Rates'!$B$3,$A$8:A712,"&lt;="&amp;='Settings &amp; Rates'!$B$4))</f>
        <v/>
      </c>
      <c r="K712" s="6">
        <f>IFERROR(IF(I712=0,"",IF(E712="Car/Van",  (MIN(MAX(='Settings &amp; Rates'!$B$13-SUMIFS($I$8:I711,$E$8:E711,"Car/Van",$A$8:A711,"&gt;="&amp;='Settings &amp; Rates'!$B$3,$A$8:A711,"&lt;="&amp;='Settings &amp; Rates'!$B$4)),I712)*='Settings &amp; Rates'!$B$8  +MAX(I712-MAX(0,='Settings &amp; Rates'!$B$13-SUMIFS($I$8:I711,$E$8:E711,"Car/Van",$A$8:A711,"&gt;="&amp;='Settings &amp; Rates'!$B$3,$A$8:A711,"&lt;="&amp;='Settings &amp; Rates'!$B$4)),0)*='Settings &amp; Rates'!$B$9)/I712,IF(E712="Motorcycle",='Settings &amp; Rates'!$B$10,IF(E712="Bicycle",='Settings &amp; Rates'!$B$11,"")))),"")</f>
        <v/>
      </c>
      <c r="L712" s="6">
        <f>IF(E712="Car/Van",='Settings &amp; Rates'!$B$12*F712,0)</f>
        <v/>
      </c>
      <c r="M712" s="7">
        <f>IFERROR(IF(I712=0,"",IF(E712="Car/Van",  MIN(MAX(='Settings &amp; Rates'!$B$13-SUMIFS($I$8:I711,$E$8:E711,"Car/Van",$A$8:A711,"&gt;="&amp;='Settings &amp; Rates'!$B$3,$A$8:A711,"&lt;="&amp;='Settings &amp; Rates'!$B$4)),I712)*='Settings &amp; Rates'!$B$8 +MAX(I712-MAX(0,='Settings &amp; Rates'!$B$13-SUMIFS($I$8:I711,$E$8:E711,"Car/Van",$A$8:A711,"&gt;="&amp;='Settings &amp; Rates'!$B$3,$A$8:A711,"&lt;="&amp;='Settings &amp; Rates'!$B$4)),0)*='Settings &amp; Rates'!$B$9 +I712*F712*='Settings &amp; Rates'!$B$12,IF(E712="Motorcycle",I712*='Settings &amp; Rates'!$B$10,IF(E712="Bicycle",I712*='Settings &amp; Rates'!$B$11,0)))),"")</f>
        <v/>
      </c>
      <c r="N712" s="6" t="n"/>
    </row>
    <row r="713">
      <c r="A713" s="5" t="n"/>
      <c r="B713" s="6" t="n"/>
      <c r="C713" s="6" t="n"/>
      <c r="D713" s="6" t="n"/>
      <c r="E713" s="6" t="n"/>
      <c r="F713" s="6" t="n"/>
      <c r="G713" s="6" t="n"/>
      <c r="H713" s="6" t="n"/>
      <c r="I713" s="6" t="n"/>
      <c r="J713" s="6">
        <f>IF(E713&lt;&gt;"Car/Van","",SUMIFS($I$8:I713,$E$8:E713,"Car/Van",$A$8:A713,"&gt;="&amp;='Settings &amp; Rates'!$B$3,$A$8:A713,"&lt;="&amp;='Settings &amp; Rates'!$B$4))</f>
        <v/>
      </c>
      <c r="K713" s="6">
        <f>IFERROR(IF(I713=0,"",IF(E713="Car/Van",  (MIN(MAX(='Settings &amp; Rates'!$B$13-SUMIFS($I$8:I712,$E$8:E712,"Car/Van",$A$8:A712,"&gt;="&amp;='Settings &amp; Rates'!$B$3,$A$8:A712,"&lt;="&amp;='Settings &amp; Rates'!$B$4)),I713)*='Settings &amp; Rates'!$B$8  +MAX(I713-MAX(0,='Settings &amp; Rates'!$B$13-SUMIFS($I$8:I712,$E$8:E712,"Car/Van",$A$8:A712,"&gt;="&amp;='Settings &amp; Rates'!$B$3,$A$8:A712,"&lt;="&amp;='Settings &amp; Rates'!$B$4)),0)*='Settings &amp; Rates'!$B$9)/I713,IF(E713="Motorcycle",='Settings &amp; Rates'!$B$10,IF(E713="Bicycle",='Settings &amp; Rates'!$B$11,"")))),"")</f>
        <v/>
      </c>
      <c r="L713" s="6">
        <f>IF(E713="Car/Van",='Settings &amp; Rates'!$B$12*F713,0)</f>
        <v/>
      </c>
      <c r="M713" s="7">
        <f>IFERROR(IF(I713=0,"",IF(E713="Car/Van",  MIN(MAX(='Settings &amp; Rates'!$B$13-SUMIFS($I$8:I712,$E$8:E712,"Car/Van",$A$8:A712,"&gt;="&amp;='Settings &amp; Rates'!$B$3,$A$8:A712,"&lt;="&amp;='Settings &amp; Rates'!$B$4)),I713)*='Settings &amp; Rates'!$B$8 +MAX(I713-MAX(0,='Settings &amp; Rates'!$B$13-SUMIFS($I$8:I712,$E$8:E712,"Car/Van",$A$8:A712,"&gt;="&amp;='Settings &amp; Rates'!$B$3,$A$8:A712,"&lt;="&amp;='Settings &amp; Rates'!$B$4)),0)*='Settings &amp; Rates'!$B$9 +I713*F713*='Settings &amp; Rates'!$B$12,IF(E713="Motorcycle",I713*='Settings &amp; Rates'!$B$10,IF(E713="Bicycle",I713*='Settings &amp; Rates'!$B$11,0)))),"")</f>
        <v/>
      </c>
      <c r="N713" s="6" t="n"/>
    </row>
    <row r="714">
      <c r="A714" s="5" t="n"/>
      <c r="B714" s="6" t="n"/>
      <c r="C714" s="6" t="n"/>
      <c r="D714" s="6" t="n"/>
      <c r="E714" s="6" t="n"/>
      <c r="F714" s="6" t="n"/>
      <c r="G714" s="6" t="n"/>
      <c r="H714" s="6" t="n"/>
      <c r="I714" s="6" t="n"/>
      <c r="J714" s="6">
        <f>IF(E714&lt;&gt;"Car/Van","",SUMIFS($I$8:I714,$E$8:E714,"Car/Van",$A$8:A714,"&gt;="&amp;='Settings &amp; Rates'!$B$3,$A$8:A714,"&lt;="&amp;='Settings &amp; Rates'!$B$4))</f>
        <v/>
      </c>
      <c r="K714" s="6">
        <f>IFERROR(IF(I714=0,"",IF(E714="Car/Van",  (MIN(MAX(='Settings &amp; Rates'!$B$13-SUMIFS($I$8:I713,$E$8:E713,"Car/Van",$A$8:A713,"&gt;="&amp;='Settings &amp; Rates'!$B$3,$A$8:A713,"&lt;="&amp;='Settings &amp; Rates'!$B$4)),I714)*='Settings &amp; Rates'!$B$8  +MAX(I714-MAX(0,='Settings &amp; Rates'!$B$13-SUMIFS($I$8:I713,$E$8:E713,"Car/Van",$A$8:A713,"&gt;="&amp;='Settings &amp; Rates'!$B$3,$A$8:A713,"&lt;="&amp;='Settings &amp; Rates'!$B$4)),0)*='Settings &amp; Rates'!$B$9)/I714,IF(E714="Motorcycle",='Settings &amp; Rates'!$B$10,IF(E714="Bicycle",='Settings &amp; Rates'!$B$11,"")))),"")</f>
        <v/>
      </c>
      <c r="L714" s="6">
        <f>IF(E714="Car/Van",='Settings &amp; Rates'!$B$12*F714,0)</f>
        <v/>
      </c>
      <c r="M714" s="7">
        <f>IFERROR(IF(I714=0,"",IF(E714="Car/Van",  MIN(MAX(='Settings &amp; Rates'!$B$13-SUMIFS($I$8:I713,$E$8:E713,"Car/Van",$A$8:A713,"&gt;="&amp;='Settings &amp; Rates'!$B$3,$A$8:A713,"&lt;="&amp;='Settings &amp; Rates'!$B$4)),I714)*='Settings &amp; Rates'!$B$8 +MAX(I714-MAX(0,='Settings &amp; Rates'!$B$13-SUMIFS($I$8:I713,$E$8:E713,"Car/Van",$A$8:A713,"&gt;="&amp;='Settings &amp; Rates'!$B$3,$A$8:A713,"&lt;="&amp;='Settings &amp; Rates'!$B$4)),0)*='Settings &amp; Rates'!$B$9 +I714*F714*='Settings &amp; Rates'!$B$12,IF(E714="Motorcycle",I714*='Settings &amp; Rates'!$B$10,IF(E714="Bicycle",I714*='Settings &amp; Rates'!$B$11,0)))),"")</f>
        <v/>
      </c>
      <c r="N714" s="6" t="n"/>
    </row>
    <row r="715">
      <c r="A715" s="5" t="n"/>
      <c r="B715" s="6" t="n"/>
      <c r="C715" s="6" t="n"/>
      <c r="D715" s="6" t="n"/>
      <c r="E715" s="6" t="n"/>
      <c r="F715" s="6" t="n"/>
      <c r="G715" s="6" t="n"/>
      <c r="H715" s="6" t="n"/>
      <c r="I715" s="6" t="n"/>
      <c r="J715" s="6">
        <f>IF(E715&lt;&gt;"Car/Van","",SUMIFS($I$8:I715,$E$8:E715,"Car/Van",$A$8:A715,"&gt;="&amp;='Settings &amp; Rates'!$B$3,$A$8:A715,"&lt;="&amp;='Settings &amp; Rates'!$B$4))</f>
        <v/>
      </c>
      <c r="K715" s="6">
        <f>IFERROR(IF(I715=0,"",IF(E715="Car/Van",  (MIN(MAX(='Settings &amp; Rates'!$B$13-SUMIFS($I$8:I714,$E$8:E714,"Car/Van",$A$8:A714,"&gt;="&amp;='Settings &amp; Rates'!$B$3,$A$8:A714,"&lt;="&amp;='Settings &amp; Rates'!$B$4)),I715)*='Settings &amp; Rates'!$B$8  +MAX(I715-MAX(0,='Settings &amp; Rates'!$B$13-SUMIFS($I$8:I714,$E$8:E714,"Car/Van",$A$8:A714,"&gt;="&amp;='Settings &amp; Rates'!$B$3,$A$8:A714,"&lt;="&amp;='Settings &amp; Rates'!$B$4)),0)*='Settings &amp; Rates'!$B$9)/I715,IF(E715="Motorcycle",='Settings &amp; Rates'!$B$10,IF(E715="Bicycle",='Settings &amp; Rates'!$B$11,"")))),"")</f>
        <v/>
      </c>
      <c r="L715" s="6">
        <f>IF(E715="Car/Van",='Settings &amp; Rates'!$B$12*F715,0)</f>
        <v/>
      </c>
      <c r="M715" s="7">
        <f>IFERROR(IF(I715=0,"",IF(E715="Car/Van",  MIN(MAX(='Settings &amp; Rates'!$B$13-SUMIFS($I$8:I714,$E$8:E714,"Car/Van",$A$8:A714,"&gt;="&amp;='Settings &amp; Rates'!$B$3,$A$8:A714,"&lt;="&amp;='Settings &amp; Rates'!$B$4)),I715)*='Settings &amp; Rates'!$B$8 +MAX(I715-MAX(0,='Settings &amp; Rates'!$B$13-SUMIFS($I$8:I714,$E$8:E714,"Car/Van",$A$8:A714,"&gt;="&amp;='Settings &amp; Rates'!$B$3,$A$8:A714,"&lt;="&amp;='Settings &amp; Rates'!$B$4)),0)*='Settings &amp; Rates'!$B$9 +I715*F715*='Settings &amp; Rates'!$B$12,IF(E715="Motorcycle",I715*='Settings &amp; Rates'!$B$10,IF(E715="Bicycle",I715*='Settings &amp; Rates'!$B$11,0)))),"")</f>
        <v/>
      </c>
      <c r="N715" s="6" t="n"/>
    </row>
    <row r="716">
      <c r="A716" s="5" t="n"/>
      <c r="B716" s="6" t="n"/>
      <c r="C716" s="6" t="n"/>
      <c r="D716" s="6" t="n"/>
      <c r="E716" s="6" t="n"/>
      <c r="F716" s="6" t="n"/>
      <c r="G716" s="6" t="n"/>
      <c r="H716" s="6" t="n"/>
      <c r="I716" s="6" t="n"/>
      <c r="J716" s="6">
        <f>IF(E716&lt;&gt;"Car/Van","",SUMIFS($I$8:I716,$E$8:E716,"Car/Van",$A$8:A716,"&gt;="&amp;='Settings &amp; Rates'!$B$3,$A$8:A716,"&lt;="&amp;='Settings &amp; Rates'!$B$4))</f>
        <v/>
      </c>
      <c r="K716" s="6">
        <f>IFERROR(IF(I716=0,"",IF(E716="Car/Van",  (MIN(MAX(='Settings &amp; Rates'!$B$13-SUMIFS($I$8:I715,$E$8:E715,"Car/Van",$A$8:A715,"&gt;="&amp;='Settings &amp; Rates'!$B$3,$A$8:A715,"&lt;="&amp;='Settings &amp; Rates'!$B$4)),I716)*='Settings &amp; Rates'!$B$8  +MAX(I716-MAX(0,='Settings &amp; Rates'!$B$13-SUMIFS($I$8:I715,$E$8:E715,"Car/Van",$A$8:A715,"&gt;="&amp;='Settings &amp; Rates'!$B$3,$A$8:A715,"&lt;="&amp;='Settings &amp; Rates'!$B$4)),0)*='Settings &amp; Rates'!$B$9)/I716,IF(E716="Motorcycle",='Settings &amp; Rates'!$B$10,IF(E716="Bicycle",='Settings &amp; Rates'!$B$11,"")))),"")</f>
        <v/>
      </c>
      <c r="L716" s="6">
        <f>IF(E716="Car/Van",='Settings &amp; Rates'!$B$12*F716,0)</f>
        <v/>
      </c>
      <c r="M716" s="7">
        <f>IFERROR(IF(I716=0,"",IF(E716="Car/Van",  MIN(MAX(='Settings &amp; Rates'!$B$13-SUMIFS($I$8:I715,$E$8:E715,"Car/Van",$A$8:A715,"&gt;="&amp;='Settings &amp; Rates'!$B$3,$A$8:A715,"&lt;="&amp;='Settings &amp; Rates'!$B$4)),I716)*='Settings &amp; Rates'!$B$8 +MAX(I716-MAX(0,='Settings &amp; Rates'!$B$13-SUMIFS($I$8:I715,$E$8:E715,"Car/Van",$A$8:A715,"&gt;="&amp;='Settings &amp; Rates'!$B$3,$A$8:A715,"&lt;="&amp;='Settings &amp; Rates'!$B$4)),0)*='Settings &amp; Rates'!$B$9 +I716*F716*='Settings &amp; Rates'!$B$12,IF(E716="Motorcycle",I716*='Settings &amp; Rates'!$B$10,IF(E716="Bicycle",I716*='Settings &amp; Rates'!$B$11,0)))),"")</f>
        <v/>
      </c>
      <c r="N716" s="6" t="n"/>
    </row>
    <row r="717">
      <c r="A717" s="5" t="n"/>
      <c r="B717" s="6" t="n"/>
      <c r="C717" s="6" t="n"/>
      <c r="D717" s="6" t="n"/>
      <c r="E717" s="6" t="n"/>
      <c r="F717" s="6" t="n"/>
      <c r="G717" s="6" t="n"/>
      <c r="H717" s="6" t="n"/>
      <c r="I717" s="6" t="n"/>
      <c r="J717" s="6">
        <f>IF(E717&lt;&gt;"Car/Van","",SUMIFS($I$8:I717,$E$8:E717,"Car/Van",$A$8:A717,"&gt;="&amp;='Settings &amp; Rates'!$B$3,$A$8:A717,"&lt;="&amp;='Settings &amp; Rates'!$B$4))</f>
        <v/>
      </c>
      <c r="K717" s="6">
        <f>IFERROR(IF(I717=0,"",IF(E717="Car/Van",  (MIN(MAX(='Settings &amp; Rates'!$B$13-SUMIFS($I$8:I716,$E$8:E716,"Car/Van",$A$8:A716,"&gt;="&amp;='Settings &amp; Rates'!$B$3,$A$8:A716,"&lt;="&amp;='Settings &amp; Rates'!$B$4)),I717)*='Settings &amp; Rates'!$B$8  +MAX(I717-MAX(0,='Settings &amp; Rates'!$B$13-SUMIFS($I$8:I716,$E$8:E716,"Car/Van",$A$8:A716,"&gt;="&amp;='Settings &amp; Rates'!$B$3,$A$8:A716,"&lt;="&amp;='Settings &amp; Rates'!$B$4)),0)*='Settings &amp; Rates'!$B$9)/I717,IF(E717="Motorcycle",='Settings &amp; Rates'!$B$10,IF(E717="Bicycle",='Settings &amp; Rates'!$B$11,"")))),"")</f>
        <v/>
      </c>
      <c r="L717" s="6">
        <f>IF(E717="Car/Van",='Settings &amp; Rates'!$B$12*F717,0)</f>
        <v/>
      </c>
      <c r="M717" s="7">
        <f>IFERROR(IF(I717=0,"",IF(E717="Car/Van",  MIN(MAX(='Settings &amp; Rates'!$B$13-SUMIFS($I$8:I716,$E$8:E716,"Car/Van",$A$8:A716,"&gt;="&amp;='Settings &amp; Rates'!$B$3,$A$8:A716,"&lt;="&amp;='Settings &amp; Rates'!$B$4)),I717)*='Settings &amp; Rates'!$B$8 +MAX(I717-MAX(0,='Settings &amp; Rates'!$B$13-SUMIFS($I$8:I716,$E$8:E716,"Car/Van",$A$8:A716,"&gt;="&amp;='Settings &amp; Rates'!$B$3,$A$8:A716,"&lt;="&amp;='Settings &amp; Rates'!$B$4)),0)*='Settings &amp; Rates'!$B$9 +I717*F717*='Settings &amp; Rates'!$B$12,IF(E717="Motorcycle",I717*='Settings &amp; Rates'!$B$10,IF(E717="Bicycle",I717*='Settings &amp; Rates'!$B$11,0)))),"")</f>
        <v/>
      </c>
      <c r="N717" s="6" t="n"/>
    </row>
    <row r="718">
      <c r="A718" s="5" t="n"/>
      <c r="B718" s="6" t="n"/>
      <c r="C718" s="6" t="n"/>
      <c r="D718" s="6" t="n"/>
      <c r="E718" s="6" t="n"/>
      <c r="F718" s="6" t="n"/>
      <c r="G718" s="6" t="n"/>
      <c r="H718" s="6" t="n"/>
      <c r="I718" s="6" t="n"/>
      <c r="J718" s="6">
        <f>IF(E718&lt;&gt;"Car/Van","",SUMIFS($I$8:I718,$E$8:E718,"Car/Van",$A$8:A718,"&gt;="&amp;='Settings &amp; Rates'!$B$3,$A$8:A718,"&lt;="&amp;='Settings &amp; Rates'!$B$4))</f>
        <v/>
      </c>
      <c r="K718" s="6">
        <f>IFERROR(IF(I718=0,"",IF(E718="Car/Van",  (MIN(MAX(='Settings &amp; Rates'!$B$13-SUMIFS($I$8:I717,$E$8:E717,"Car/Van",$A$8:A717,"&gt;="&amp;='Settings &amp; Rates'!$B$3,$A$8:A717,"&lt;="&amp;='Settings &amp; Rates'!$B$4)),I718)*='Settings &amp; Rates'!$B$8  +MAX(I718-MAX(0,='Settings &amp; Rates'!$B$13-SUMIFS($I$8:I717,$E$8:E717,"Car/Van",$A$8:A717,"&gt;="&amp;='Settings &amp; Rates'!$B$3,$A$8:A717,"&lt;="&amp;='Settings &amp; Rates'!$B$4)),0)*='Settings &amp; Rates'!$B$9)/I718,IF(E718="Motorcycle",='Settings &amp; Rates'!$B$10,IF(E718="Bicycle",='Settings &amp; Rates'!$B$11,"")))),"")</f>
        <v/>
      </c>
      <c r="L718" s="6">
        <f>IF(E718="Car/Van",='Settings &amp; Rates'!$B$12*F718,0)</f>
        <v/>
      </c>
      <c r="M718" s="7">
        <f>IFERROR(IF(I718=0,"",IF(E718="Car/Van",  MIN(MAX(='Settings &amp; Rates'!$B$13-SUMIFS($I$8:I717,$E$8:E717,"Car/Van",$A$8:A717,"&gt;="&amp;='Settings &amp; Rates'!$B$3,$A$8:A717,"&lt;="&amp;='Settings &amp; Rates'!$B$4)),I718)*='Settings &amp; Rates'!$B$8 +MAX(I718-MAX(0,='Settings &amp; Rates'!$B$13-SUMIFS($I$8:I717,$E$8:E717,"Car/Van",$A$8:A717,"&gt;="&amp;='Settings &amp; Rates'!$B$3,$A$8:A717,"&lt;="&amp;='Settings &amp; Rates'!$B$4)),0)*='Settings &amp; Rates'!$B$9 +I718*F718*='Settings &amp; Rates'!$B$12,IF(E718="Motorcycle",I718*='Settings &amp; Rates'!$B$10,IF(E718="Bicycle",I718*='Settings &amp; Rates'!$B$11,0)))),"")</f>
        <v/>
      </c>
      <c r="N718" s="6" t="n"/>
    </row>
    <row r="719">
      <c r="A719" s="5" t="n"/>
      <c r="B719" s="6" t="n"/>
      <c r="C719" s="6" t="n"/>
      <c r="D719" s="6" t="n"/>
      <c r="E719" s="6" t="n"/>
      <c r="F719" s="6" t="n"/>
      <c r="G719" s="6" t="n"/>
      <c r="H719" s="6" t="n"/>
      <c r="I719" s="6" t="n"/>
      <c r="J719" s="6">
        <f>IF(E719&lt;&gt;"Car/Van","",SUMIFS($I$8:I719,$E$8:E719,"Car/Van",$A$8:A719,"&gt;="&amp;='Settings &amp; Rates'!$B$3,$A$8:A719,"&lt;="&amp;='Settings &amp; Rates'!$B$4))</f>
        <v/>
      </c>
      <c r="K719" s="6">
        <f>IFERROR(IF(I719=0,"",IF(E719="Car/Van",  (MIN(MAX(='Settings &amp; Rates'!$B$13-SUMIFS($I$8:I718,$E$8:E718,"Car/Van",$A$8:A718,"&gt;="&amp;='Settings &amp; Rates'!$B$3,$A$8:A718,"&lt;="&amp;='Settings &amp; Rates'!$B$4)),I719)*='Settings &amp; Rates'!$B$8  +MAX(I719-MAX(0,='Settings &amp; Rates'!$B$13-SUMIFS($I$8:I718,$E$8:E718,"Car/Van",$A$8:A718,"&gt;="&amp;='Settings &amp; Rates'!$B$3,$A$8:A718,"&lt;="&amp;='Settings &amp; Rates'!$B$4)),0)*='Settings &amp; Rates'!$B$9)/I719,IF(E719="Motorcycle",='Settings &amp; Rates'!$B$10,IF(E719="Bicycle",='Settings &amp; Rates'!$B$11,"")))),"")</f>
        <v/>
      </c>
      <c r="L719" s="6">
        <f>IF(E719="Car/Van",='Settings &amp; Rates'!$B$12*F719,0)</f>
        <v/>
      </c>
      <c r="M719" s="7">
        <f>IFERROR(IF(I719=0,"",IF(E719="Car/Van",  MIN(MAX(='Settings &amp; Rates'!$B$13-SUMIFS($I$8:I718,$E$8:E718,"Car/Van",$A$8:A718,"&gt;="&amp;='Settings &amp; Rates'!$B$3,$A$8:A718,"&lt;="&amp;='Settings &amp; Rates'!$B$4)),I719)*='Settings &amp; Rates'!$B$8 +MAX(I719-MAX(0,='Settings &amp; Rates'!$B$13-SUMIFS($I$8:I718,$E$8:E718,"Car/Van",$A$8:A718,"&gt;="&amp;='Settings &amp; Rates'!$B$3,$A$8:A718,"&lt;="&amp;='Settings &amp; Rates'!$B$4)),0)*='Settings &amp; Rates'!$B$9 +I719*F719*='Settings &amp; Rates'!$B$12,IF(E719="Motorcycle",I719*='Settings &amp; Rates'!$B$10,IF(E719="Bicycle",I719*='Settings &amp; Rates'!$B$11,0)))),"")</f>
        <v/>
      </c>
      <c r="N719" s="6" t="n"/>
    </row>
    <row r="720">
      <c r="A720" s="5" t="n"/>
      <c r="B720" s="6" t="n"/>
      <c r="C720" s="6" t="n"/>
      <c r="D720" s="6" t="n"/>
      <c r="E720" s="6" t="n"/>
      <c r="F720" s="6" t="n"/>
      <c r="G720" s="6" t="n"/>
      <c r="H720" s="6" t="n"/>
      <c r="I720" s="6" t="n"/>
      <c r="J720" s="6">
        <f>IF(E720&lt;&gt;"Car/Van","",SUMIFS($I$8:I720,$E$8:E720,"Car/Van",$A$8:A720,"&gt;="&amp;='Settings &amp; Rates'!$B$3,$A$8:A720,"&lt;="&amp;='Settings &amp; Rates'!$B$4))</f>
        <v/>
      </c>
      <c r="K720" s="6">
        <f>IFERROR(IF(I720=0,"",IF(E720="Car/Van",  (MIN(MAX(='Settings &amp; Rates'!$B$13-SUMIFS($I$8:I719,$E$8:E719,"Car/Van",$A$8:A719,"&gt;="&amp;='Settings &amp; Rates'!$B$3,$A$8:A719,"&lt;="&amp;='Settings &amp; Rates'!$B$4)),I720)*='Settings &amp; Rates'!$B$8  +MAX(I720-MAX(0,='Settings &amp; Rates'!$B$13-SUMIFS($I$8:I719,$E$8:E719,"Car/Van",$A$8:A719,"&gt;="&amp;='Settings &amp; Rates'!$B$3,$A$8:A719,"&lt;="&amp;='Settings &amp; Rates'!$B$4)),0)*='Settings &amp; Rates'!$B$9)/I720,IF(E720="Motorcycle",='Settings &amp; Rates'!$B$10,IF(E720="Bicycle",='Settings &amp; Rates'!$B$11,"")))),"")</f>
        <v/>
      </c>
      <c r="L720" s="6">
        <f>IF(E720="Car/Van",='Settings &amp; Rates'!$B$12*F720,0)</f>
        <v/>
      </c>
      <c r="M720" s="7">
        <f>IFERROR(IF(I720=0,"",IF(E720="Car/Van",  MIN(MAX(='Settings &amp; Rates'!$B$13-SUMIFS($I$8:I719,$E$8:E719,"Car/Van",$A$8:A719,"&gt;="&amp;='Settings &amp; Rates'!$B$3,$A$8:A719,"&lt;="&amp;='Settings &amp; Rates'!$B$4)),I720)*='Settings &amp; Rates'!$B$8 +MAX(I720-MAX(0,='Settings &amp; Rates'!$B$13-SUMIFS($I$8:I719,$E$8:E719,"Car/Van",$A$8:A719,"&gt;="&amp;='Settings &amp; Rates'!$B$3,$A$8:A719,"&lt;="&amp;='Settings &amp; Rates'!$B$4)),0)*='Settings &amp; Rates'!$B$9 +I720*F720*='Settings &amp; Rates'!$B$12,IF(E720="Motorcycle",I720*='Settings &amp; Rates'!$B$10,IF(E720="Bicycle",I720*='Settings &amp; Rates'!$B$11,0)))),"")</f>
        <v/>
      </c>
      <c r="N720" s="6" t="n"/>
    </row>
    <row r="721">
      <c r="A721" s="5" t="n"/>
      <c r="B721" s="6" t="n"/>
      <c r="C721" s="6" t="n"/>
      <c r="D721" s="6" t="n"/>
      <c r="E721" s="6" t="n"/>
      <c r="F721" s="6" t="n"/>
      <c r="G721" s="6" t="n"/>
      <c r="H721" s="6" t="n"/>
      <c r="I721" s="6" t="n"/>
      <c r="J721" s="6">
        <f>IF(E721&lt;&gt;"Car/Van","",SUMIFS($I$8:I721,$E$8:E721,"Car/Van",$A$8:A721,"&gt;="&amp;='Settings &amp; Rates'!$B$3,$A$8:A721,"&lt;="&amp;='Settings &amp; Rates'!$B$4))</f>
        <v/>
      </c>
      <c r="K721" s="6">
        <f>IFERROR(IF(I721=0,"",IF(E721="Car/Van",  (MIN(MAX(='Settings &amp; Rates'!$B$13-SUMIFS($I$8:I720,$E$8:E720,"Car/Van",$A$8:A720,"&gt;="&amp;='Settings &amp; Rates'!$B$3,$A$8:A720,"&lt;="&amp;='Settings &amp; Rates'!$B$4)),I721)*='Settings &amp; Rates'!$B$8  +MAX(I721-MAX(0,='Settings &amp; Rates'!$B$13-SUMIFS($I$8:I720,$E$8:E720,"Car/Van",$A$8:A720,"&gt;="&amp;='Settings &amp; Rates'!$B$3,$A$8:A720,"&lt;="&amp;='Settings &amp; Rates'!$B$4)),0)*='Settings &amp; Rates'!$B$9)/I721,IF(E721="Motorcycle",='Settings &amp; Rates'!$B$10,IF(E721="Bicycle",='Settings &amp; Rates'!$B$11,"")))),"")</f>
        <v/>
      </c>
      <c r="L721" s="6">
        <f>IF(E721="Car/Van",='Settings &amp; Rates'!$B$12*F721,0)</f>
        <v/>
      </c>
      <c r="M721" s="7">
        <f>IFERROR(IF(I721=0,"",IF(E721="Car/Van",  MIN(MAX(='Settings &amp; Rates'!$B$13-SUMIFS($I$8:I720,$E$8:E720,"Car/Van",$A$8:A720,"&gt;="&amp;='Settings &amp; Rates'!$B$3,$A$8:A720,"&lt;="&amp;='Settings &amp; Rates'!$B$4)),I721)*='Settings &amp; Rates'!$B$8 +MAX(I721-MAX(0,='Settings &amp; Rates'!$B$13-SUMIFS($I$8:I720,$E$8:E720,"Car/Van",$A$8:A720,"&gt;="&amp;='Settings &amp; Rates'!$B$3,$A$8:A720,"&lt;="&amp;='Settings &amp; Rates'!$B$4)),0)*='Settings &amp; Rates'!$B$9 +I721*F721*='Settings &amp; Rates'!$B$12,IF(E721="Motorcycle",I721*='Settings &amp; Rates'!$B$10,IF(E721="Bicycle",I721*='Settings &amp; Rates'!$B$11,0)))),"")</f>
        <v/>
      </c>
      <c r="N721" s="6" t="n"/>
    </row>
    <row r="722">
      <c r="A722" s="5" t="n"/>
      <c r="B722" s="6" t="n"/>
      <c r="C722" s="6" t="n"/>
      <c r="D722" s="6" t="n"/>
      <c r="E722" s="6" t="n"/>
      <c r="F722" s="6" t="n"/>
      <c r="G722" s="6" t="n"/>
      <c r="H722" s="6" t="n"/>
      <c r="I722" s="6" t="n"/>
      <c r="J722" s="6">
        <f>IF(E722&lt;&gt;"Car/Van","",SUMIFS($I$8:I722,$E$8:E722,"Car/Van",$A$8:A722,"&gt;="&amp;='Settings &amp; Rates'!$B$3,$A$8:A722,"&lt;="&amp;='Settings &amp; Rates'!$B$4))</f>
        <v/>
      </c>
      <c r="K722" s="6">
        <f>IFERROR(IF(I722=0,"",IF(E722="Car/Van",  (MIN(MAX(='Settings &amp; Rates'!$B$13-SUMIFS($I$8:I721,$E$8:E721,"Car/Van",$A$8:A721,"&gt;="&amp;='Settings &amp; Rates'!$B$3,$A$8:A721,"&lt;="&amp;='Settings &amp; Rates'!$B$4)),I722)*='Settings &amp; Rates'!$B$8  +MAX(I722-MAX(0,='Settings &amp; Rates'!$B$13-SUMIFS($I$8:I721,$E$8:E721,"Car/Van",$A$8:A721,"&gt;="&amp;='Settings &amp; Rates'!$B$3,$A$8:A721,"&lt;="&amp;='Settings &amp; Rates'!$B$4)),0)*='Settings &amp; Rates'!$B$9)/I722,IF(E722="Motorcycle",='Settings &amp; Rates'!$B$10,IF(E722="Bicycle",='Settings &amp; Rates'!$B$11,"")))),"")</f>
        <v/>
      </c>
      <c r="L722" s="6">
        <f>IF(E722="Car/Van",='Settings &amp; Rates'!$B$12*F722,0)</f>
        <v/>
      </c>
      <c r="M722" s="7">
        <f>IFERROR(IF(I722=0,"",IF(E722="Car/Van",  MIN(MAX(='Settings &amp; Rates'!$B$13-SUMIFS($I$8:I721,$E$8:E721,"Car/Van",$A$8:A721,"&gt;="&amp;='Settings &amp; Rates'!$B$3,$A$8:A721,"&lt;="&amp;='Settings &amp; Rates'!$B$4)),I722)*='Settings &amp; Rates'!$B$8 +MAX(I722-MAX(0,='Settings &amp; Rates'!$B$13-SUMIFS($I$8:I721,$E$8:E721,"Car/Van",$A$8:A721,"&gt;="&amp;='Settings &amp; Rates'!$B$3,$A$8:A721,"&lt;="&amp;='Settings &amp; Rates'!$B$4)),0)*='Settings &amp; Rates'!$B$9 +I722*F722*='Settings &amp; Rates'!$B$12,IF(E722="Motorcycle",I722*='Settings &amp; Rates'!$B$10,IF(E722="Bicycle",I722*='Settings &amp; Rates'!$B$11,0)))),"")</f>
        <v/>
      </c>
      <c r="N722" s="6" t="n"/>
    </row>
    <row r="723">
      <c r="A723" s="5" t="n"/>
      <c r="B723" s="6" t="n"/>
      <c r="C723" s="6" t="n"/>
      <c r="D723" s="6" t="n"/>
      <c r="E723" s="6" t="n"/>
      <c r="F723" s="6" t="n"/>
      <c r="G723" s="6" t="n"/>
      <c r="H723" s="6" t="n"/>
      <c r="I723" s="6" t="n"/>
      <c r="J723" s="6">
        <f>IF(E723&lt;&gt;"Car/Van","",SUMIFS($I$8:I723,$E$8:E723,"Car/Van",$A$8:A723,"&gt;="&amp;='Settings &amp; Rates'!$B$3,$A$8:A723,"&lt;="&amp;='Settings &amp; Rates'!$B$4))</f>
        <v/>
      </c>
      <c r="K723" s="6">
        <f>IFERROR(IF(I723=0,"",IF(E723="Car/Van",  (MIN(MAX(='Settings &amp; Rates'!$B$13-SUMIFS($I$8:I722,$E$8:E722,"Car/Van",$A$8:A722,"&gt;="&amp;='Settings &amp; Rates'!$B$3,$A$8:A722,"&lt;="&amp;='Settings &amp; Rates'!$B$4)),I723)*='Settings &amp; Rates'!$B$8  +MAX(I723-MAX(0,='Settings &amp; Rates'!$B$13-SUMIFS($I$8:I722,$E$8:E722,"Car/Van",$A$8:A722,"&gt;="&amp;='Settings &amp; Rates'!$B$3,$A$8:A722,"&lt;="&amp;='Settings &amp; Rates'!$B$4)),0)*='Settings &amp; Rates'!$B$9)/I723,IF(E723="Motorcycle",='Settings &amp; Rates'!$B$10,IF(E723="Bicycle",='Settings &amp; Rates'!$B$11,"")))),"")</f>
        <v/>
      </c>
      <c r="L723" s="6">
        <f>IF(E723="Car/Van",='Settings &amp; Rates'!$B$12*F723,0)</f>
        <v/>
      </c>
      <c r="M723" s="7">
        <f>IFERROR(IF(I723=0,"",IF(E723="Car/Van",  MIN(MAX(='Settings &amp; Rates'!$B$13-SUMIFS($I$8:I722,$E$8:E722,"Car/Van",$A$8:A722,"&gt;="&amp;='Settings &amp; Rates'!$B$3,$A$8:A722,"&lt;="&amp;='Settings &amp; Rates'!$B$4)),I723)*='Settings &amp; Rates'!$B$8 +MAX(I723-MAX(0,='Settings &amp; Rates'!$B$13-SUMIFS($I$8:I722,$E$8:E722,"Car/Van",$A$8:A722,"&gt;="&amp;='Settings &amp; Rates'!$B$3,$A$8:A722,"&lt;="&amp;='Settings &amp; Rates'!$B$4)),0)*='Settings &amp; Rates'!$B$9 +I723*F723*='Settings &amp; Rates'!$B$12,IF(E723="Motorcycle",I723*='Settings &amp; Rates'!$B$10,IF(E723="Bicycle",I723*='Settings &amp; Rates'!$B$11,0)))),"")</f>
        <v/>
      </c>
      <c r="N723" s="6" t="n"/>
    </row>
    <row r="724">
      <c r="A724" s="5" t="n"/>
      <c r="B724" s="6" t="n"/>
      <c r="C724" s="6" t="n"/>
      <c r="D724" s="6" t="n"/>
      <c r="E724" s="6" t="n"/>
      <c r="F724" s="6" t="n"/>
      <c r="G724" s="6" t="n"/>
      <c r="H724" s="6" t="n"/>
      <c r="I724" s="6" t="n"/>
      <c r="J724" s="6">
        <f>IF(E724&lt;&gt;"Car/Van","",SUMIFS($I$8:I724,$E$8:E724,"Car/Van",$A$8:A724,"&gt;="&amp;='Settings &amp; Rates'!$B$3,$A$8:A724,"&lt;="&amp;='Settings &amp; Rates'!$B$4))</f>
        <v/>
      </c>
      <c r="K724" s="6">
        <f>IFERROR(IF(I724=0,"",IF(E724="Car/Van",  (MIN(MAX(='Settings &amp; Rates'!$B$13-SUMIFS($I$8:I723,$E$8:E723,"Car/Van",$A$8:A723,"&gt;="&amp;='Settings &amp; Rates'!$B$3,$A$8:A723,"&lt;="&amp;='Settings &amp; Rates'!$B$4)),I724)*='Settings &amp; Rates'!$B$8  +MAX(I724-MAX(0,='Settings &amp; Rates'!$B$13-SUMIFS($I$8:I723,$E$8:E723,"Car/Van",$A$8:A723,"&gt;="&amp;='Settings &amp; Rates'!$B$3,$A$8:A723,"&lt;="&amp;='Settings &amp; Rates'!$B$4)),0)*='Settings &amp; Rates'!$B$9)/I724,IF(E724="Motorcycle",='Settings &amp; Rates'!$B$10,IF(E724="Bicycle",='Settings &amp; Rates'!$B$11,"")))),"")</f>
        <v/>
      </c>
      <c r="L724" s="6">
        <f>IF(E724="Car/Van",='Settings &amp; Rates'!$B$12*F724,0)</f>
        <v/>
      </c>
      <c r="M724" s="7">
        <f>IFERROR(IF(I724=0,"",IF(E724="Car/Van",  MIN(MAX(='Settings &amp; Rates'!$B$13-SUMIFS($I$8:I723,$E$8:E723,"Car/Van",$A$8:A723,"&gt;="&amp;='Settings &amp; Rates'!$B$3,$A$8:A723,"&lt;="&amp;='Settings &amp; Rates'!$B$4)),I724)*='Settings &amp; Rates'!$B$8 +MAX(I724-MAX(0,='Settings &amp; Rates'!$B$13-SUMIFS($I$8:I723,$E$8:E723,"Car/Van",$A$8:A723,"&gt;="&amp;='Settings &amp; Rates'!$B$3,$A$8:A723,"&lt;="&amp;='Settings &amp; Rates'!$B$4)),0)*='Settings &amp; Rates'!$B$9 +I724*F724*='Settings &amp; Rates'!$B$12,IF(E724="Motorcycle",I724*='Settings &amp; Rates'!$B$10,IF(E724="Bicycle",I724*='Settings &amp; Rates'!$B$11,0)))),"")</f>
        <v/>
      </c>
      <c r="N724" s="6" t="n"/>
    </row>
    <row r="725">
      <c r="A725" s="5" t="n"/>
      <c r="B725" s="6" t="n"/>
      <c r="C725" s="6" t="n"/>
      <c r="D725" s="6" t="n"/>
      <c r="E725" s="6" t="n"/>
      <c r="F725" s="6" t="n"/>
      <c r="G725" s="6" t="n"/>
      <c r="H725" s="6" t="n"/>
      <c r="I725" s="6" t="n"/>
      <c r="J725" s="6">
        <f>IF(E725&lt;&gt;"Car/Van","",SUMIFS($I$8:I725,$E$8:E725,"Car/Van",$A$8:A725,"&gt;="&amp;='Settings &amp; Rates'!$B$3,$A$8:A725,"&lt;="&amp;='Settings &amp; Rates'!$B$4))</f>
        <v/>
      </c>
      <c r="K725" s="6">
        <f>IFERROR(IF(I725=0,"",IF(E725="Car/Van",  (MIN(MAX(='Settings &amp; Rates'!$B$13-SUMIFS($I$8:I724,$E$8:E724,"Car/Van",$A$8:A724,"&gt;="&amp;='Settings &amp; Rates'!$B$3,$A$8:A724,"&lt;="&amp;='Settings &amp; Rates'!$B$4)),I725)*='Settings &amp; Rates'!$B$8  +MAX(I725-MAX(0,='Settings &amp; Rates'!$B$13-SUMIFS($I$8:I724,$E$8:E724,"Car/Van",$A$8:A724,"&gt;="&amp;='Settings &amp; Rates'!$B$3,$A$8:A724,"&lt;="&amp;='Settings &amp; Rates'!$B$4)),0)*='Settings &amp; Rates'!$B$9)/I725,IF(E725="Motorcycle",='Settings &amp; Rates'!$B$10,IF(E725="Bicycle",='Settings &amp; Rates'!$B$11,"")))),"")</f>
        <v/>
      </c>
      <c r="L725" s="6">
        <f>IF(E725="Car/Van",='Settings &amp; Rates'!$B$12*F725,0)</f>
        <v/>
      </c>
      <c r="M725" s="7">
        <f>IFERROR(IF(I725=0,"",IF(E725="Car/Van",  MIN(MAX(='Settings &amp; Rates'!$B$13-SUMIFS($I$8:I724,$E$8:E724,"Car/Van",$A$8:A724,"&gt;="&amp;='Settings &amp; Rates'!$B$3,$A$8:A724,"&lt;="&amp;='Settings &amp; Rates'!$B$4)),I725)*='Settings &amp; Rates'!$B$8 +MAX(I725-MAX(0,='Settings &amp; Rates'!$B$13-SUMIFS($I$8:I724,$E$8:E724,"Car/Van",$A$8:A724,"&gt;="&amp;='Settings &amp; Rates'!$B$3,$A$8:A724,"&lt;="&amp;='Settings &amp; Rates'!$B$4)),0)*='Settings &amp; Rates'!$B$9 +I725*F725*='Settings &amp; Rates'!$B$12,IF(E725="Motorcycle",I725*='Settings &amp; Rates'!$B$10,IF(E725="Bicycle",I725*='Settings &amp; Rates'!$B$11,0)))),"")</f>
        <v/>
      </c>
      <c r="N725" s="6" t="n"/>
    </row>
    <row r="726">
      <c r="A726" s="5" t="n"/>
      <c r="B726" s="6" t="n"/>
      <c r="C726" s="6" t="n"/>
      <c r="D726" s="6" t="n"/>
      <c r="E726" s="6" t="n"/>
      <c r="F726" s="6" t="n"/>
      <c r="G726" s="6" t="n"/>
      <c r="H726" s="6" t="n"/>
      <c r="I726" s="6" t="n"/>
      <c r="J726" s="6">
        <f>IF(E726&lt;&gt;"Car/Van","",SUMIFS($I$8:I726,$E$8:E726,"Car/Van",$A$8:A726,"&gt;="&amp;='Settings &amp; Rates'!$B$3,$A$8:A726,"&lt;="&amp;='Settings &amp; Rates'!$B$4))</f>
        <v/>
      </c>
      <c r="K726" s="6">
        <f>IFERROR(IF(I726=0,"",IF(E726="Car/Van",  (MIN(MAX(='Settings &amp; Rates'!$B$13-SUMIFS($I$8:I725,$E$8:E725,"Car/Van",$A$8:A725,"&gt;="&amp;='Settings &amp; Rates'!$B$3,$A$8:A725,"&lt;="&amp;='Settings &amp; Rates'!$B$4)),I726)*='Settings &amp; Rates'!$B$8  +MAX(I726-MAX(0,='Settings &amp; Rates'!$B$13-SUMIFS($I$8:I725,$E$8:E725,"Car/Van",$A$8:A725,"&gt;="&amp;='Settings &amp; Rates'!$B$3,$A$8:A725,"&lt;="&amp;='Settings &amp; Rates'!$B$4)),0)*='Settings &amp; Rates'!$B$9)/I726,IF(E726="Motorcycle",='Settings &amp; Rates'!$B$10,IF(E726="Bicycle",='Settings &amp; Rates'!$B$11,"")))),"")</f>
        <v/>
      </c>
      <c r="L726" s="6">
        <f>IF(E726="Car/Van",='Settings &amp; Rates'!$B$12*F726,0)</f>
        <v/>
      </c>
      <c r="M726" s="7">
        <f>IFERROR(IF(I726=0,"",IF(E726="Car/Van",  MIN(MAX(='Settings &amp; Rates'!$B$13-SUMIFS($I$8:I725,$E$8:E725,"Car/Van",$A$8:A725,"&gt;="&amp;='Settings &amp; Rates'!$B$3,$A$8:A725,"&lt;="&amp;='Settings &amp; Rates'!$B$4)),I726)*='Settings &amp; Rates'!$B$8 +MAX(I726-MAX(0,='Settings &amp; Rates'!$B$13-SUMIFS($I$8:I725,$E$8:E725,"Car/Van",$A$8:A725,"&gt;="&amp;='Settings &amp; Rates'!$B$3,$A$8:A725,"&lt;="&amp;='Settings &amp; Rates'!$B$4)),0)*='Settings &amp; Rates'!$B$9 +I726*F726*='Settings &amp; Rates'!$B$12,IF(E726="Motorcycle",I726*='Settings &amp; Rates'!$B$10,IF(E726="Bicycle",I726*='Settings &amp; Rates'!$B$11,0)))),"")</f>
        <v/>
      </c>
      <c r="N726" s="6" t="n"/>
    </row>
    <row r="727">
      <c r="A727" s="5" t="n"/>
      <c r="B727" s="6" t="n"/>
      <c r="C727" s="6" t="n"/>
      <c r="D727" s="6" t="n"/>
      <c r="E727" s="6" t="n"/>
      <c r="F727" s="6" t="n"/>
      <c r="G727" s="6" t="n"/>
      <c r="H727" s="6" t="n"/>
      <c r="I727" s="6" t="n"/>
      <c r="J727" s="6">
        <f>IF(E727&lt;&gt;"Car/Van","",SUMIFS($I$8:I727,$E$8:E727,"Car/Van",$A$8:A727,"&gt;="&amp;='Settings &amp; Rates'!$B$3,$A$8:A727,"&lt;="&amp;='Settings &amp; Rates'!$B$4))</f>
        <v/>
      </c>
      <c r="K727" s="6">
        <f>IFERROR(IF(I727=0,"",IF(E727="Car/Van",  (MIN(MAX(='Settings &amp; Rates'!$B$13-SUMIFS($I$8:I726,$E$8:E726,"Car/Van",$A$8:A726,"&gt;="&amp;='Settings &amp; Rates'!$B$3,$A$8:A726,"&lt;="&amp;='Settings &amp; Rates'!$B$4)),I727)*='Settings &amp; Rates'!$B$8  +MAX(I727-MAX(0,='Settings &amp; Rates'!$B$13-SUMIFS($I$8:I726,$E$8:E726,"Car/Van",$A$8:A726,"&gt;="&amp;='Settings &amp; Rates'!$B$3,$A$8:A726,"&lt;="&amp;='Settings &amp; Rates'!$B$4)),0)*='Settings &amp; Rates'!$B$9)/I727,IF(E727="Motorcycle",='Settings &amp; Rates'!$B$10,IF(E727="Bicycle",='Settings &amp; Rates'!$B$11,"")))),"")</f>
        <v/>
      </c>
      <c r="L727" s="6">
        <f>IF(E727="Car/Van",='Settings &amp; Rates'!$B$12*F727,0)</f>
        <v/>
      </c>
      <c r="M727" s="7">
        <f>IFERROR(IF(I727=0,"",IF(E727="Car/Van",  MIN(MAX(='Settings &amp; Rates'!$B$13-SUMIFS($I$8:I726,$E$8:E726,"Car/Van",$A$8:A726,"&gt;="&amp;='Settings &amp; Rates'!$B$3,$A$8:A726,"&lt;="&amp;='Settings &amp; Rates'!$B$4)),I727)*='Settings &amp; Rates'!$B$8 +MAX(I727-MAX(0,='Settings &amp; Rates'!$B$13-SUMIFS($I$8:I726,$E$8:E726,"Car/Van",$A$8:A726,"&gt;="&amp;='Settings &amp; Rates'!$B$3,$A$8:A726,"&lt;="&amp;='Settings &amp; Rates'!$B$4)),0)*='Settings &amp; Rates'!$B$9 +I727*F727*='Settings &amp; Rates'!$B$12,IF(E727="Motorcycle",I727*='Settings &amp; Rates'!$B$10,IF(E727="Bicycle",I727*='Settings &amp; Rates'!$B$11,0)))),"")</f>
        <v/>
      </c>
      <c r="N727" s="6" t="n"/>
    </row>
    <row r="728">
      <c r="A728" s="5" t="n"/>
      <c r="B728" s="6" t="n"/>
      <c r="C728" s="6" t="n"/>
      <c r="D728" s="6" t="n"/>
      <c r="E728" s="6" t="n"/>
      <c r="F728" s="6" t="n"/>
      <c r="G728" s="6" t="n"/>
      <c r="H728" s="6" t="n"/>
      <c r="I728" s="6" t="n"/>
      <c r="J728" s="6">
        <f>IF(E728&lt;&gt;"Car/Van","",SUMIFS($I$8:I728,$E$8:E728,"Car/Van",$A$8:A728,"&gt;="&amp;='Settings &amp; Rates'!$B$3,$A$8:A728,"&lt;="&amp;='Settings &amp; Rates'!$B$4))</f>
        <v/>
      </c>
      <c r="K728" s="6">
        <f>IFERROR(IF(I728=0,"",IF(E728="Car/Van",  (MIN(MAX(='Settings &amp; Rates'!$B$13-SUMIFS($I$8:I727,$E$8:E727,"Car/Van",$A$8:A727,"&gt;="&amp;='Settings &amp; Rates'!$B$3,$A$8:A727,"&lt;="&amp;='Settings &amp; Rates'!$B$4)),I728)*='Settings &amp; Rates'!$B$8  +MAX(I728-MAX(0,='Settings &amp; Rates'!$B$13-SUMIFS($I$8:I727,$E$8:E727,"Car/Van",$A$8:A727,"&gt;="&amp;='Settings &amp; Rates'!$B$3,$A$8:A727,"&lt;="&amp;='Settings &amp; Rates'!$B$4)),0)*='Settings &amp; Rates'!$B$9)/I728,IF(E728="Motorcycle",='Settings &amp; Rates'!$B$10,IF(E728="Bicycle",='Settings &amp; Rates'!$B$11,"")))),"")</f>
        <v/>
      </c>
      <c r="L728" s="6">
        <f>IF(E728="Car/Van",='Settings &amp; Rates'!$B$12*F728,0)</f>
        <v/>
      </c>
      <c r="M728" s="7">
        <f>IFERROR(IF(I728=0,"",IF(E728="Car/Van",  MIN(MAX(='Settings &amp; Rates'!$B$13-SUMIFS($I$8:I727,$E$8:E727,"Car/Van",$A$8:A727,"&gt;="&amp;='Settings &amp; Rates'!$B$3,$A$8:A727,"&lt;="&amp;='Settings &amp; Rates'!$B$4)),I728)*='Settings &amp; Rates'!$B$8 +MAX(I728-MAX(0,='Settings &amp; Rates'!$B$13-SUMIFS($I$8:I727,$E$8:E727,"Car/Van",$A$8:A727,"&gt;="&amp;='Settings &amp; Rates'!$B$3,$A$8:A727,"&lt;="&amp;='Settings &amp; Rates'!$B$4)),0)*='Settings &amp; Rates'!$B$9 +I728*F728*='Settings &amp; Rates'!$B$12,IF(E728="Motorcycle",I728*='Settings &amp; Rates'!$B$10,IF(E728="Bicycle",I728*='Settings &amp; Rates'!$B$11,0)))),"")</f>
        <v/>
      </c>
      <c r="N728" s="6" t="n"/>
    </row>
    <row r="729">
      <c r="A729" s="5" t="n"/>
      <c r="B729" s="6" t="n"/>
      <c r="C729" s="6" t="n"/>
      <c r="D729" s="6" t="n"/>
      <c r="E729" s="6" t="n"/>
      <c r="F729" s="6" t="n"/>
      <c r="G729" s="6" t="n"/>
      <c r="H729" s="6" t="n"/>
      <c r="I729" s="6" t="n"/>
      <c r="J729" s="6">
        <f>IF(E729&lt;&gt;"Car/Van","",SUMIFS($I$8:I729,$E$8:E729,"Car/Van",$A$8:A729,"&gt;="&amp;='Settings &amp; Rates'!$B$3,$A$8:A729,"&lt;="&amp;='Settings &amp; Rates'!$B$4))</f>
        <v/>
      </c>
      <c r="K729" s="6">
        <f>IFERROR(IF(I729=0,"",IF(E729="Car/Van",  (MIN(MAX(='Settings &amp; Rates'!$B$13-SUMIFS($I$8:I728,$E$8:E728,"Car/Van",$A$8:A728,"&gt;="&amp;='Settings &amp; Rates'!$B$3,$A$8:A728,"&lt;="&amp;='Settings &amp; Rates'!$B$4)),I729)*='Settings &amp; Rates'!$B$8  +MAX(I729-MAX(0,='Settings &amp; Rates'!$B$13-SUMIFS($I$8:I728,$E$8:E728,"Car/Van",$A$8:A728,"&gt;="&amp;='Settings &amp; Rates'!$B$3,$A$8:A728,"&lt;="&amp;='Settings &amp; Rates'!$B$4)),0)*='Settings &amp; Rates'!$B$9)/I729,IF(E729="Motorcycle",='Settings &amp; Rates'!$B$10,IF(E729="Bicycle",='Settings &amp; Rates'!$B$11,"")))),"")</f>
        <v/>
      </c>
      <c r="L729" s="6">
        <f>IF(E729="Car/Van",='Settings &amp; Rates'!$B$12*F729,0)</f>
        <v/>
      </c>
      <c r="M729" s="7">
        <f>IFERROR(IF(I729=0,"",IF(E729="Car/Van",  MIN(MAX(='Settings &amp; Rates'!$B$13-SUMIFS($I$8:I728,$E$8:E728,"Car/Van",$A$8:A728,"&gt;="&amp;='Settings &amp; Rates'!$B$3,$A$8:A728,"&lt;="&amp;='Settings &amp; Rates'!$B$4)),I729)*='Settings &amp; Rates'!$B$8 +MAX(I729-MAX(0,='Settings &amp; Rates'!$B$13-SUMIFS($I$8:I728,$E$8:E728,"Car/Van",$A$8:A728,"&gt;="&amp;='Settings &amp; Rates'!$B$3,$A$8:A728,"&lt;="&amp;='Settings &amp; Rates'!$B$4)),0)*='Settings &amp; Rates'!$B$9 +I729*F729*='Settings &amp; Rates'!$B$12,IF(E729="Motorcycle",I729*='Settings &amp; Rates'!$B$10,IF(E729="Bicycle",I729*='Settings &amp; Rates'!$B$11,0)))),"")</f>
        <v/>
      </c>
      <c r="N729" s="6" t="n"/>
    </row>
    <row r="730">
      <c r="A730" s="5" t="n"/>
      <c r="B730" s="6" t="n"/>
      <c r="C730" s="6" t="n"/>
      <c r="D730" s="6" t="n"/>
      <c r="E730" s="6" t="n"/>
      <c r="F730" s="6" t="n"/>
      <c r="G730" s="6" t="n"/>
      <c r="H730" s="6" t="n"/>
      <c r="I730" s="6" t="n"/>
      <c r="J730" s="6">
        <f>IF(E730&lt;&gt;"Car/Van","",SUMIFS($I$8:I730,$E$8:E730,"Car/Van",$A$8:A730,"&gt;="&amp;='Settings &amp; Rates'!$B$3,$A$8:A730,"&lt;="&amp;='Settings &amp; Rates'!$B$4))</f>
        <v/>
      </c>
      <c r="K730" s="6">
        <f>IFERROR(IF(I730=0,"",IF(E730="Car/Van",  (MIN(MAX(='Settings &amp; Rates'!$B$13-SUMIFS($I$8:I729,$E$8:E729,"Car/Van",$A$8:A729,"&gt;="&amp;='Settings &amp; Rates'!$B$3,$A$8:A729,"&lt;="&amp;='Settings &amp; Rates'!$B$4)),I730)*='Settings &amp; Rates'!$B$8  +MAX(I730-MAX(0,='Settings &amp; Rates'!$B$13-SUMIFS($I$8:I729,$E$8:E729,"Car/Van",$A$8:A729,"&gt;="&amp;='Settings &amp; Rates'!$B$3,$A$8:A729,"&lt;="&amp;='Settings &amp; Rates'!$B$4)),0)*='Settings &amp; Rates'!$B$9)/I730,IF(E730="Motorcycle",='Settings &amp; Rates'!$B$10,IF(E730="Bicycle",='Settings &amp; Rates'!$B$11,"")))),"")</f>
        <v/>
      </c>
      <c r="L730" s="6">
        <f>IF(E730="Car/Van",='Settings &amp; Rates'!$B$12*F730,0)</f>
        <v/>
      </c>
      <c r="M730" s="7">
        <f>IFERROR(IF(I730=0,"",IF(E730="Car/Van",  MIN(MAX(='Settings &amp; Rates'!$B$13-SUMIFS($I$8:I729,$E$8:E729,"Car/Van",$A$8:A729,"&gt;="&amp;='Settings &amp; Rates'!$B$3,$A$8:A729,"&lt;="&amp;='Settings &amp; Rates'!$B$4)),I730)*='Settings &amp; Rates'!$B$8 +MAX(I730-MAX(0,='Settings &amp; Rates'!$B$13-SUMIFS($I$8:I729,$E$8:E729,"Car/Van",$A$8:A729,"&gt;="&amp;='Settings &amp; Rates'!$B$3,$A$8:A729,"&lt;="&amp;='Settings &amp; Rates'!$B$4)),0)*='Settings &amp; Rates'!$B$9 +I730*F730*='Settings &amp; Rates'!$B$12,IF(E730="Motorcycle",I730*='Settings &amp; Rates'!$B$10,IF(E730="Bicycle",I730*='Settings &amp; Rates'!$B$11,0)))),"")</f>
        <v/>
      </c>
      <c r="N730" s="6" t="n"/>
    </row>
    <row r="731">
      <c r="A731" s="5" t="n"/>
      <c r="B731" s="6" t="n"/>
      <c r="C731" s="6" t="n"/>
      <c r="D731" s="6" t="n"/>
      <c r="E731" s="6" t="n"/>
      <c r="F731" s="6" t="n"/>
      <c r="G731" s="6" t="n"/>
      <c r="H731" s="6" t="n"/>
      <c r="I731" s="6" t="n"/>
      <c r="J731" s="6">
        <f>IF(E731&lt;&gt;"Car/Van","",SUMIFS($I$8:I731,$E$8:E731,"Car/Van",$A$8:A731,"&gt;="&amp;='Settings &amp; Rates'!$B$3,$A$8:A731,"&lt;="&amp;='Settings &amp; Rates'!$B$4))</f>
        <v/>
      </c>
      <c r="K731" s="6">
        <f>IFERROR(IF(I731=0,"",IF(E731="Car/Van",  (MIN(MAX(='Settings &amp; Rates'!$B$13-SUMIFS($I$8:I730,$E$8:E730,"Car/Van",$A$8:A730,"&gt;="&amp;='Settings &amp; Rates'!$B$3,$A$8:A730,"&lt;="&amp;='Settings &amp; Rates'!$B$4)),I731)*='Settings &amp; Rates'!$B$8  +MAX(I731-MAX(0,='Settings &amp; Rates'!$B$13-SUMIFS($I$8:I730,$E$8:E730,"Car/Van",$A$8:A730,"&gt;="&amp;='Settings &amp; Rates'!$B$3,$A$8:A730,"&lt;="&amp;='Settings &amp; Rates'!$B$4)),0)*='Settings &amp; Rates'!$B$9)/I731,IF(E731="Motorcycle",='Settings &amp; Rates'!$B$10,IF(E731="Bicycle",='Settings &amp; Rates'!$B$11,"")))),"")</f>
        <v/>
      </c>
      <c r="L731" s="6">
        <f>IF(E731="Car/Van",='Settings &amp; Rates'!$B$12*F731,0)</f>
        <v/>
      </c>
      <c r="M731" s="7">
        <f>IFERROR(IF(I731=0,"",IF(E731="Car/Van",  MIN(MAX(='Settings &amp; Rates'!$B$13-SUMIFS($I$8:I730,$E$8:E730,"Car/Van",$A$8:A730,"&gt;="&amp;='Settings &amp; Rates'!$B$3,$A$8:A730,"&lt;="&amp;='Settings &amp; Rates'!$B$4)),I731)*='Settings &amp; Rates'!$B$8 +MAX(I731-MAX(0,='Settings &amp; Rates'!$B$13-SUMIFS($I$8:I730,$E$8:E730,"Car/Van",$A$8:A730,"&gt;="&amp;='Settings &amp; Rates'!$B$3,$A$8:A730,"&lt;="&amp;='Settings &amp; Rates'!$B$4)),0)*='Settings &amp; Rates'!$B$9 +I731*F731*='Settings &amp; Rates'!$B$12,IF(E731="Motorcycle",I731*='Settings &amp; Rates'!$B$10,IF(E731="Bicycle",I731*='Settings &amp; Rates'!$B$11,0)))),"")</f>
        <v/>
      </c>
      <c r="N731" s="6" t="n"/>
    </row>
    <row r="732">
      <c r="A732" s="5" t="n"/>
      <c r="B732" s="6" t="n"/>
      <c r="C732" s="6" t="n"/>
      <c r="D732" s="6" t="n"/>
      <c r="E732" s="6" t="n"/>
      <c r="F732" s="6" t="n"/>
      <c r="G732" s="6" t="n"/>
      <c r="H732" s="6" t="n"/>
      <c r="I732" s="6" t="n"/>
      <c r="J732" s="6">
        <f>IF(E732&lt;&gt;"Car/Van","",SUMIFS($I$8:I732,$E$8:E732,"Car/Van",$A$8:A732,"&gt;="&amp;='Settings &amp; Rates'!$B$3,$A$8:A732,"&lt;="&amp;='Settings &amp; Rates'!$B$4))</f>
        <v/>
      </c>
      <c r="K732" s="6">
        <f>IFERROR(IF(I732=0,"",IF(E732="Car/Van",  (MIN(MAX(='Settings &amp; Rates'!$B$13-SUMIFS($I$8:I731,$E$8:E731,"Car/Van",$A$8:A731,"&gt;="&amp;='Settings &amp; Rates'!$B$3,$A$8:A731,"&lt;="&amp;='Settings &amp; Rates'!$B$4)),I732)*='Settings &amp; Rates'!$B$8  +MAX(I732-MAX(0,='Settings &amp; Rates'!$B$13-SUMIFS($I$8:I731,$E$8:E731,"Car/Van",$A$8:A731,"&gt;="&amp;='Settings &amp; Rates'!$B$3,$A$8:A731,"&lt;="&amp;='Settings &amp; Rates'!$B$4)),0)*='Settings &amp; Rates'!$B$9)/I732,IF(E732="Motorcycle",='Settings &amp; Rates'!$B$10,IF(E732="Bicycle",='Settings &amp; Rates'!$B$11,"")))),"")</f>
        <v/>
      </c>
      <c r="L732" s="6">
        <f>IF(E732="Car/Van",='Settings &amp; Rates'!$B$12*F732,0)</f>
        <v/>
      </c>
      <c r="M732" s="7">
        <f>IFERROR(IF(I732=0,"",IF(E732="Car/Van",  MIN(MAX(='Settings &amp; Rates'!$B$13-SUMIFS($I$8:I731,$E$8:E731,"Car/Van",$A$8:A731,"&gt;="&amp;='Settings &amp; Rates'!$B$3,$A$8:A731,"&lt;="&amp;='Settings &amp; Rates'!$B$4)),I732)*='Settings &amp; Rates'!$B$8 +MAX(I732-MAX(0,='Settings &amp; Rates'!$B$13-SUMIFS($I$8:I731,$E$8:E731,"Car/Van",$A$8:A731,"&gt;="&amp;='Settings &amp; Rates'!$B$3,$A$8:A731,"&lt;="&amp;='Settings &amp; Rates'!$B$4)),0)*='Settings &amp; Rates'!$B$9 +I732*F732*='Settings &amp; Rates'!$B$12,IF(E732="Motorcycle",I732*='Settings &amp; Rates'!$B$10,IF(E732="Bicycle",I732*='Settings &amp; Rates'!$B$11,0)))),"")</f>
        <v/>
      </c>
      <c r="N732" s="6" t="n"/>
    </row>
    <row r="733">
      <c r="A733" s="5" t="n"/>
      <c r="B733" s="6" t="n"/>
      <c r="C733" s="6" t="n"/>
      <c r="D733" s="6" t="n"/>
      <c r="E733" s="6" t="n"/>
      <c r="F733" s="6" t="n"/>
      <c r="G733" s="6" t="n"/>
      <c r="H733" s="6" t="n"/>
      <c r="I733" s="6" t="n"/>
      <c r="J733" s="6">
        <f>IF(E733&lt;&gt;"Car/Van","",SUMIFS($I$8:I733,$E$8:E733,"Car/Van",$A$8:A733,"&gt;="&amp;='Settings &amp; Rates'!$B$3,$A$8:A733,"&lt;="&amp;='Settings &amp; Rates'!$B$4))</f>
        <v/>
      </c>
      <c r="K733" s="6">
        <f>IFERROR(IF(I733=0,"",IF(E733="Car/Van",  (MIN(MAX(='Settings &amp; Rates'!$B$13-SUMIFS($I$8:I732,$E$8:E732,"Car/Van",$A$8:A732,"&gt;="&amp;='Settings &amp; Rates'!$B$3,$A$8:A732,"&lt;="&amp;='Settings &amp; Rates'!$B$4)),I733)*='Settings &amp; Rates'!$B$8  +MAX(I733-MAX(0,='Settings &amp; Rates'!$B$13-SUMIFS($I$8:I732,$E$8:E732,"Car/Van",$A$8:A732,"&gt;="&amp;='Settings &amp; Rates'!$B$3,$A$8:A732,"&lt;="&amp;='Settings &amp; Rates'!$B$4)),0)*='Settings &amp; Rates'!$B$9)/I733,IF(E733="Motorcycle",='Settings &amp; Rates'!$B$10,IF(E733="Bicycle",='Settings &amp; Rates'!$B$11,"")))),"")</f>
        <v/>
      </c>
      <c r="L733" s="6">
        <f>IF(E733="Car/Van",='Settings &amp; Rates'!$B$12*F733,0)</f>
        <v/>
      </c>
      <c r="M733" s="7">
        <f>IFERROR(IF(I733=0,"",IF(E733="Car/Van",  MIN(MAX(='Settings &amp; Rates'!$B$13-SUMIFS($I$8:I732,$E$8:E732,"Car/Van",$A$8:A732,"&gt;="&amp;='Settings &amp; Rates'!$B$3,$A$8:A732,"&lt;="&amp;='Settings &amp; Rates'!$B$4)),I733)*='Settings &amp; Rates'!$B$8 +MAX(I733-MAX(0,='Settings &amp; Rates'!$B$13-SUMIFS($I$8:I732,$E$8:E732,"Car/Van",$A$8:A732,"&gt;="&amp;='Settings &amp; Rates'!$B$3,$A$8:A732,"&lt;="&amp;='Settings &amp; Rates'!$B$4)),0)*='Settings &amp; Rates'!$B$9 +I733*F733*='Settings &amp; Rates'!$B$12,IF(E733="Motorcycle",I733*='Settings &amp; Rates'!$B$10,IF(E733="Bicycle",I733*='Settings &amp; Rates'!$B$11,0)))),"")</f>
        <v/>
      </c>
      <c r="N733" s="6" t="n"/>
    </row>
    <row r="734">
      <c r="A734" s="5" t="n"/>
      <c r="B734" s="6" t="n"/>
      <c r="C734" s="6" t="n"/>
      <c r="D734" s="6" t="n"/>
      <c r="E734" s="6" t="n"/>
      <c r="F734" s="6" t="n"/>
      <c r="G734" s="6" t="n"/>
      <c r="H734" s="6" t="n"/>
      <c r="I734" s="6" t="n"/>
      <c r="J734" s="6">
        <f>IF(E734&lt;&gt;"Car/Van","",SUMIFS($I$8:I734,$E$8:E734,"Car/Van",$A$8:A734,"&gt;="&amp;='Settings &amp; Rates'!$B$3,$A$8:A734,"&lt;="&amp;='Settings &amp; Rates'!$B$4))</f>
        <v/>
      </c>
      <c r="K734" s="6">
        <f>IFERROR(IF(I734=0,"",IF(E734="Car/Van",  (MIN(MAX(='Settings &amp; Rates'!$B$13-SUMIFS($I$8:I733,$E$8:E733,"Car/Van",$A$8:A733,"&gt;="&amp;='Settings &amp; Rates'!$B$3,$A$8:A733,"&lt;="&amp;='Settings &amp; Rates'!$B$4)),I734)*='Settings &amp; Rates'!$B$8  +MAX(I734-MAX(0,='Settings &amp; Rates'!$B$13-SUMIFS($I$8:I733,$E$8:E733,"Car/Van",$A$8:A733,"&gt;="&amp;='Settings &amp; Rates'!$B$3,$A$8:A733,"&lt;="&amp;='Settings &amp; Rates'!$B$4)),0)*='Settings &amp; Rates'!$B$9)/I734,IF(E734="Motorcycle",='Settings &amp; Rates'!$B$10,IF(E734="Bicycle",='Settings &amp; Rates'!$B$11,"")))),"")</f>
        <v/>
      </c>
      <c r="L734" s="6">
        <f>IF(E734="Car/Van",='Settings &amp; Rates'!$B$12*F734,0)</f>
        <v/>
      </c>
      <c r="M734" s="7">
        <f>IFERROR(IF(I734=0,"",IF(E734="Car/Van",  MIN(MAX(='Settings &amp; Rates'!$B$13-SUMIFS($I$8:I733,$E$8:E733,"Car/Van",$A$8:A733,"&gt;="&amp;='Settings &amp; Rates'!$B$3,$A$8:A733,"&lt;="&amp;='Settings &amp; Rates'!$B$4)),I734)*='Settings &amp; Rates'!$B$8 +MAX(I734-MAX(0,='Settings &amp; Rates'!$B$13-SUMIFS($I$8:I733,$E$8:E733,"Car/Van",$A$8:A733,"&gt;="&amp;='Settings &amp; Rates'!$B$3,$A$8:A733,"&lt;="&amp;='Settings &amp; Rates'!$B$4)),0)*='Settings &amp; Rates'!$B$9 +I734*F734*='Settings &amp; Rates'!$B$12,IF(E734="Motorcycle",I734*='Settings &amp; Rates'!$B$10,IF(E734="Bicycle",I734*='Settings &amp; Rates'!$B$11,0)))),"")</f>
        <v/>
      </c>
      <c r="N734" s="6" t="n"/>
    </row>
    <row r="735">
      <c r="A735" s="5" t="n"/>
      <c r="B735" s="6" t="n"/>
      <c r="C735" s="6" t="n"/>
      <c r="D735" s="6" t="n"/>
      <c r="E735" s="6" t="n"/>
      <c r="F735" s="6" t="n"/>
      <c r="G735" s="6" t="n"/>
      <c r="H735" s="6" t="n"/>
      <c r="I735" s="6" t="n"/>
      <c r="J735" s="6">
        <f>IF(E735&lt;&gt;"Car/Van","",SUMIFS($I$8:I735,$E$8:E735,"Car/Van",$A$8:A735,"&gt;="&amp;='Settings &amp; Rates'!$B$3,$A$8:A735,"&lt;="&amp;='Settings &amp; Rates'!$B$4))</f>
        <v/>
      </c>
      <c r="K735" s="6">
        <f>IFERROR(IF(I735=0,"",IF(E735="Car/Van",  (MIN(MAX(='Settings &amp; Rates'!$B$13-SUMIFS($I$8:I734,$E$8:E734,"Car/Van",$A$8:A734,"&gt;="&amp;='Settings &amp; Rates'!$B$3,$A$8:A734,"&lt;="&amp;='Settings &amp; Rates'!$B$4)),I735)*='Settings &amp; Rates'!$B$8  +MAX(I735-MAX(0,='Settings &amp; Rates'!$B$13-SUMIFS($I$8:I734,$E$8:E734,"Car/Van",$A$8:A734,"&gt;="&amp;='Settings &amp; Rates'!$B$3,$A$8:A734,"&lt;="&amp;='Settings &amp; Rates'!$B$4)),0)*='Settings &amp; Rates'!$B$9)/I735,IF(E735="Motorcycle",='Settings &amp; Rates'!$B$10,IF(E735="Bicycle",='Settings &amp; Rates'!$B$11,"")))),"")</f>
        <v/>
      </c>
      <c r="L735" s="6">
        <f>IF(E735="Car/Van",='Settings &amp; Rates'!$B$12*F735,0)</f>
        <v/>
      </c>
      <c r="M735" s="7">
        <f>IFERROR(IF(I735=0,"",IF(E735="Car/Van",  MIN(MAX(='Settings &amp; Rates'!$B$13-SUMIFS($I$8:I734,$E$8:E734,"Car/Van",$A$8:A734,"&gt;="&amp;='Settings &amp; Rates'!$B$3,$A$8:A734,"&lt;="&amp;='Settings &amp; Rates'!$B$4)),I735)*='Settings &amp; Rates'!$B$8 +MAX(I735-MAX(0,='Settings &amp; Rates'!$B$13-SUMIFS($I$8:I734,$E$8:E734,"Car/Van",$A$8:A734,"&gt;="&amp;='Settings &amp; Rates'!$B$3,$A$8:A734,"&lt;="&amp;='Settings &amp; Rates'!$B$4)),0)*='Settings &amp; Rates'!$B$9 +I735*F735*='Settings &amp; Rates'!$B$12,IF(E735="Motorcycle",I735*='Settings &amp; Rates'!$B$10,IF(E735="Bicycle",I735*='Settings &amp; Rates'!$B$11,0)))),"")</f>
        <v/>
      </c>
      <c r="N735" s="6" t="n"/>
    </row>
    <row r="736">
      <c r="A736" s="5" t="n"/>
      <c r="B736" s="6" t="n"/>
      <c r="C736" s="6" t="n"/>
      <c r="D736" s="6" t="n"/>
      <c r="E736" s="6" t="n"/>
      <c r="F736" s="6" t="n"/>
      <c r="G736" s="6" t="n"/>
      <c r="H736" s="6" t="n"/>
      <c r="I736" s="6" t="n"/>
      <c r="J736" s="6">
        <f>IF(E736&lt;&gt;"Car/Van","",SUMIFS($I$8:I736,$E$8:E736,"Car/Van",$A$8:A736,"&gt;="&amp;='Settings &amp; Rates'!$B$3,$A$8:A736,"&lt;="&amp;='Settings &amp; Rates'!$B$4))</f>
        <v/>
      </c>
      <c r="K736" s="6">
        <f>IFERROR(IF(I736=0,"",IF(E736="Car/Van",  (MIN(MAX(='Settings &amp; Rates'!$B$13-SUMIFS($I$8:I735,$E$8:E735,"Car/Van",$A$8:A735,"&gt;="&amp;='Settings &amp; Rates'!$B$3,$A$8:A735,"&lt;="&amp;='Settings &amp; Rates'!$B$4)),I736)*='Settings &amp; Rates'!$B$8  +MAX(I736-MAX(0,='Settings &amp; Rates'!$B$13-SUMIFS($I$8:I735,$E$8:E735,"Car/Van",$A$8:A735,"&gt;="&amp;='Settings &amp; Rates'!$B$3,$A$8:A735,"&lt;="&amp;='Settings &amp; Rates'!$B$4)),0)*='Settings &amp; Rates'!$B$9)/I736,IF(E736="Motorcycle",='Settings &amp; Rates'!$B$10,IF(E736="Bicycle",='Settings &amp; Rates'!$B$11,"")))),"")</f>
        <v/>
      </c>
      <c r="L736" s="6">
        <f>IF(E736="Car/Van",='Settings &amp; Rates'!$B$12*F736,0)</f>
        <v/>
      </c>
      <c r="M736" s="7">
        <f>IFERROR(IF(I736=0,"",IF(E736="Car/Van",  MIN(MAX(='Settings &amp; Rates'!$B$13-SUMIFS($I$8:I735,$E$8:E735,"Car/Van",$A$8:A735,"&gt;="&amp;='Settings &amp; Rates'!$B$3,$A$8:A735,"&lt;="&amp;='Settings &amp; Rates'!$B$4)),I736)*='Settings &amp; Rates'!$B$8 +MAX(I736-MAX(0,='Settings &amp; Rates'!$B$13-SUMIFS($I$8:I735,$E$8:E735,"Car/Van",$A$8:A735,"&gt;="&amp;='Settings &amp; Rates'!$B$3,$A$8:A735,"&lt;="&amp;='Settings &amp; Rates'!$B$4)),0)*='Settings &amp; Rates'!$B$9 +I736*F736*='Settings &amp; Rates'!$B$12,IF(E736="Motorcycle",I736*='Settings &amp; Rates'!$B$10,IF(E736="Bicycle",I736*='Settings &amp; Rates'!$B$11,0)))),"")</f>
        <v/>
      </c>
      <c r="N736" s="6" t="n"/>
    </row>
    <row r="737">
      <c r="A737" s="5" t="n"/>
      <c r="B737" s="6" t="n"/>
      <c r="C737" s="6" t="n"/>
      <c r="D737" s="6" t="n"/>
      <c r="E737" s="6" t="n"/>
      <c r="F737" s="6" t="n"/>
      <c r="G737" s="6" t="n"/>
      <c r="H737" s="6" t="n"/>
      <c r="I737" s="6" t="n"/>
      <c r="J737" s="6">
        <f>IF(E737&lt;&gt;"Car/Van","",SUMIFS($I$8:I737,$E$8:E737,"Car/Van",$A$8:A737,"&gt;="&amp;='Settings &amp; Rates'!$B$3,$A$8:A737,"&lt;="&amp;='Settings &amp; Rates'!$B$4))</f>
        <v/>
      </c>
      <c r="K737" s="6">
        <f>IFERROR(IF(I737=0,"",IF(E737="Car/Van",  (MIN(MAX(='Settings &amp; Rates'!$B$13-SUMIFS($I$8:I736,$E$8:E736,"Car/Van",$A$8:A736,"&gt;="&amp;='Settings &amp; Rates'!$B$3,$A$8:A736,"&lt;="&amp;='Settings &amp; Rates'!$B$4)),I737)*='Settings &amp; Rates'!$B$8  +MAX(I737-MAX(0,='Settings &amp; Rates'!$B$13-SUMIFS($I$8:I736,$E$8:E736,"Car/Van",$A$8:A736,"&gt;="&amp;='Settings &amp; Rates'!$B$3,$A$8:A736,"&lt;="&amp;='Settings &amp; Rates'!$B$4)),0)*='Settings &amp; Rates'!$B$9)/I737,IF(E737="Motorcycle",='Settings &amp; Rates'!$B$10,IF(E737="Bicycle",='Settings &amp; Rates'!$B$11,"")))),"")</f>
        <v/>
      </c>
      <c r="L737" s="6">
        <f>IF(E737="Car/Van",='Settings &amp; Rates'!$B$12*F737,0)</f>
        <v/>
      </c>
      <c r="M737" s="7">
        <f>IFERROR(IF(I737=0,"",IF(E737="Car/Van",  MIN(MAX(='Settings &amp; Rates'!$B$13-SUMIFS($I$8:I736,$E$8:E736,"Car/Van",$A$8:A736,"&gt;="&amp;='Settings &amp; Rates'!$B$3,$A$8:A736,"&lt;="&amp;='Settings &amp; Rates'!$B$4)),I737)*='Settings &amp; Rates'!$B$8 +MAX(I737-MAX(0,='Settings &amp; Rates'!$B$13-SUMIFS($I$8:I736,$E$8:E736,"Car/Van",$A$8:A736,"&gt;="&amp;='Settings &amp; Rates'!$B$3,$A$8:A736,"&lt;="&amp;='Settings &amp; Rates'!$B$4)),0)*='Settings &amp; Rates'!$B$9 +I737*F737*='Settings &amp; Rates'!$B$12,IF(E737="Motorcycle",I737*='Settings &amp; Rates'!$B$10,IF(E737="Bicycle",I737*='Settings &amp; Rates'!$B$11,0)))),"")</f>
        <v/>
      </c>
      <c r="N737" s="6" t="n"/>
    </row>
    <row r="738">
      <c r="A738" s="5" t="n"/>
      <c r="B738" s="6" t="n"/>
      <c r="C738" s="6" t="n"/>
      <c r="D738" s="6" t="n"/>
      <c r="E738" s="6" t="n"/>
      <c r="F738" s="6" t="n"/>
      <c r="G738" s="6" t="n"/>
      <c r="H738" s="6" t="n"/>
      <c r="I738" s="6" t="n"/>
      <c r="J738" s="6">
        <f>IF(E738&lt;&gt;"Car/Van","",SUMIFS($I$8:I738,$E$8:E738,"Car/Van",$A$8:A738,"&gt;="&amp;='Settings &amp; Rates'!$B$3,$A$8:A738,"&lt;="&amp;='Settings &amp; Rates'!$B$4))</f>
        <v/>
      </c>
      <c r="K738" s="6">
        <f>IFERROR(IF(I738=0,"",IF(E738="Car/Van",  (MIN(MAX(='Settings &amp; Rates'!$B$13-SUMIFS($I$8:I737,$E$8:E737,"Car/Van",$A$8:A737,"&gt;="&amp;='Settings &amp; Rates'!$B$3,$A$8:A737,"&lt;="&amp;='Settings &amp; Rates'!$B$4)),I738)*='Settings &amp; Rates'!$B$8  +MAX(I738-MAX(0,='Settings &amp; Rates'!$B$13-SUMIFS($I$8:I737,$E$8:E737,"Car/Van",$A$8:A737,"&gt;="&amp;='Settings &amp; Rates'!$B$3,$A$8:A737,"&lt;="&amp;='Settings &amp; Rates'!$B$4)),0)*='Settings &amp; Rates'!$B$9)/I738,IF(E738="Motorcycle",='Settings &amp; Rates'!$B$10,IF(E738="Bicycle",='Settings &amp; Rates'!$B$11,"")))),"")</f>
        <v/>
      </c>
      <c r="L738" s="6">
        <f>IF(E738="Car/Van",='Settings &amp; Rates'!$B$12*F738,0)</f>
        <v/>
      </c>
      <c r="M738" s="7">
        <f>IFERROR(IF(I738=0,"",IF(E738="Car/Van",  MIN(MAX(='Settings &amp; Rates'!$B$13-SUMIFS($I$8:I737,$E$8:E737,"Car/Van",$A$8:A737,"&gt;="&amp;='Settings &amp; Rates'!$B$3,$A$8:A737,"&lt;="&amp;='Settings &amp; Rates'!$B$4)),I738)*='Settings &amp; Rates'!$B$8 +MAX(I738-MAX(0,='Settings &amp; Rates'!$B$13-SUMIFS($I$8:I737,$E$8:E737,"Car/Van",$A$8:A737,"&gt;="&amp;='Settings &amp; Rates'!$B$3,$A$8:A737,"&lt;="&amp;='Settings &amp; Rates'!$B$4)),0)*='Settings &amp; Rates'!$B$9 +I738*F738*='Settings &amp; Rates'!$B$12,IF(E738="Motorcycle",I738*='Settings &amp; Rates'!$B$10,IF(E738="Bicycle",I738*='Settings &amp; Rates'!$B$11,0)))),"")</f>
        <v/>
      </c>
      <c r="N738" s="6" t="n"/>
    </row>
    <row r="739">
      <c r="A739" s="5" t="n"/>
      <c r="B739" s="6" t="n"/>
      <c r="C739" s="6" t="n"/>
      <c r="D739" s="6" t="n"/>
      <c r="E739" s="6" t="n"/>
      <c r="F739" s="6" t="n"/>
      <c r="G739" s="6" t="n"/>
      <c r="H739" s="6" t="n"/>
      <c r="I739" s="6" t="n"/>
      <c r="J739" s="6">
        <f>IF(E739&lt;&gt;"Car/Van","",SUMIFS($I$8:I739,$E$8:E739,"Car/Van",$A$8:A739,"&gt;="&amp;='Settings &amp; Rates'!$B$3,$A$8:A739,"&lt;="&amp;='Settings &amp; Rates'!$B$4))</f>
        <v/>
      </c>
      <c r="K739" s="6">
        <f>IFERROR(IF(I739=0,"",IF(E739="Car/Van",  (MIN(MAX(='Settings &amp; Rates'!$B$13-SUMIFS($I$8:I738,$E$8:E738,"Car/Van",$A$8:A738,"&gt;="&amp;='Settings &amp; Rates'!$B$3,$A$8:A738,"&lt;="&amp;='Settings &amp; Rates'!$B$4)),I739)*='Settings &amp; Rates'!$B$8  +MAX(I739-MAX(0,='Settings &amp; Rates'!$B$13-SUMIFS($I$8:I738,$E$8:E738,"Car/Van",$A$8:A738,"&gt;="&amp;='Settings &amp; Rates'!$B$3,$A$8:A738,"&lt;="&amp;='Settings &amp; Rates'!$B$4)),0)*='Settings &amp; Rates'!$B$9)/I739,IF(E739="Motorcycle",='Settings &amp; Rates'!$B$10,IF(E739="Bicycle",='Settings &amp; Rates'!$B$11,"")))),"")</f>
        <v/>
      </c>
      <c r="L739" s="6">
        <f>IF(E739="Car/Van",='Settings &amp; Rates'!$B$12*F739,0)</f>
        <v/>
      </c>
      <c r="M739" s="7">
        <f>IFERROR(IF(I739=0,"",IF(E739="Car/Van",  MIN(MAX(='Settings &amp; Rates'!$B$13-SUMIFS($I$8:I738,$E$8:E738,"Car/Van",$A$8:A738,"&gt;="&amp;='Settings &amp; Rates'!$B$3,$A$8:A738,"&lt;="&amp;='Settings &amp; Rates'!$B$4)),I739)*='Settings &amp; Rates'!$B$8 +MAX(I739-MAX(0,='Settings &amp; Rates'!$B$13-SUMIFS($I$8:I738,$E$8:E738,"Car/Van",$A$8:A738,"&gt;="&amp;='Settings &amp; Rates'!$B$3,$A$8:A738,"&lt;="&amp;='Settings &amp; Rates'!$B$4)),0)*='Settings &amp; Rates'!$B$9 +I739*F739*='Settings &amp; Rates'!$B$12,IF(E739="Motorcycle",I739*='Settings &amp; Rates'!$B$10,IF(E739="Bicycle",I739*='Settings &amp; Rates'!$B$11,0)))),"")</f>
        <v/>
      </c>
      <c r="N739" s="6" t="n"/>
    </row>
    <row r="740">
      <c r="A740" s="5" t="n"/>
      <c r="B740" s="6" t="n"/>
      <c r="C740" s="6" t="n"/>
      <c r="D740" s="6" t="n"/>
      <c r="E740" s="6" t="n"/>
      <c r="F740" s="6" t="n"/>
      <c r="G740" s="6" t="n"/>
      <c r="H740" s="6" t="n"/>
      <c r="I740" s="6" t="n"/>
      <c r="J740" s="6">
        <f>IF(E740&lt;&gt;"Car/Van","",SUMIFS($I$8:I740,$E$8:E740,"Car/Van",$A$8:A740,"&gt;="&amp;='Settings &amp; Rates'!$B$3,$A$8:A740,"&lt;="&amp;='Settings &amp; Rates'!$B$4))</f>
        <v/>
      </c>
      <c r="K740" s="6">
        <f>IFERROR(IF(I740=0,"",IF(E740="Car/Van",  (MIN(MAX(='Settings &amp; Rates'!$B$13-SUMIFS($I$8:I739,$E$8:E739,"Car/Van",$A$8:A739,"&gt;="&amp;='Settings &amp; Rates'!$B$3,$A$8:A739,"&lt;="&amp;='Settings &amp; Rates'!$B$4)),I740)*='Settings &amp; Rates'!$B$8  +MAX(I740-MAX(0,='Settings &amp; Rates'!$B$13-SUMIFS($I$8:I739,$E$8:E739,"Car/Van",$A$8:A739,"&gt;="&amp;='Settings &amp; Rates'!$B$3,$A$8:A739,"&lt;="&amp;='Settings &amp; Rates'!$B$4)),0)*='Settings &amp; Rates'!$B$9)/I740,IF(E740="Motorcycle",='Settings &amp; Rates'!$B$10,IF(E740="Bicycle",='Settings &amp; Rates'!$B$11,"")))),"")</f>
        <v/>
      </c>
      <c r="L740" s="6">
        <f>IF(E740="Car/Van",='Settings &amp; Rates'!$B$12*F740,0)</f>
        <v/>
      </c>
      <c r="M740" s="7">
        <f>IFERROR(IF(I740=0,"",IF(E740="Car/Van",  MIN(MAX(='Settings &amp; Rates'!$B$13-SUMIFS($I$8:I739,$E$8:E739,"Car/Van",$A$8:A739,"&gt;="&amp;='Settings &amp; Rates'!$B$3,$A$8:A739,"&lt;="&amp;='Settings &amp; Rates'!$B$4)),I740)*='Settings &amp; Rates'!$B$8 +MAX(I740-MAX(0,='Settings &amp; Rates'!$B$13-SUMIFS($I$8:I739,$E$8:E739,"Car/Van",$A$8:A739,"&gt;="&amp;='Settings &amp; Rates'!$B$3,$A$8:A739,"&lt;="&amp;='Settings &amp; Rates'!$B$4)),0)*='Settings &amp; Rates'!$B$9 +I740*F740*='Settings &amp; Rates'!$B$12,IF(E740="Motorcycle",I740*='Settings &amp; Rates'!$B$10,IF(E740="Bicycle",I740*='Settings &amp; Rates'!$B$11,0)))),"")</f>
        <v/>
      </c>
      <c r="N740" s="6" t="n"/>
    </row>
    <row r="741">
      <c r="A741" s="5" t="n"/>
      <c r="B741" s="6" t="n"/>
      <c r="C741" s="6" t="n"/>
      <c r="D741" s="6" t="n"/>
      <c r="E741" s="6" t="n"/>
      <c r="F741" s="6" t="n"/>
      <c r="G741" s="6" t="n"/>
      <c r="H741" s="6" t="n"/>
      <c r="I741" s="6" t="n"/>
      <c r="J741" s="6">
        <f>IF(E741&lt;&gt;"Car/Van","",SUMIFS($I$8:I741,$E$8:E741,"Car/Van",$A$8:A741,"&gt;="&amp;='Settings &amp; Rates'!$B$3,$A$8:A741,"&lt;="&amp;='Settings &amp; Rates'!$B$4))</f>
        <v/>
      </c>
      <c r="K741" s="6">
        <f>IFERROR(IF(I741=0,"",IF(E741="Car/Van",  (MIN(MAX(='Settings &amp; Rates'!$B$13-SUMIFS($I$8:I740,$E$8:E740,"Car/Van",$A$8:A740,"&gt;="&amp;='Settings &amp; Rates'!$B$3,$A$8:A740,"&lt;="&amp;='Settings &amp; Rates'!$B$4)),I741)*='Settings &amp; Rates'!$B$8  +MAX(I741-MAX(0,='Settings &amp; Rates'!$B$13-SUMIFS($I$8:I740,$E$8:E740,"Car/Van",$A$8:A740,"&gt;="&amp;='Settings &amp; Rates'!$B$3,$A$8:A740,"&lt;="&amp;='Settings &amp; Rates'!$B$4)),0)*='Settings &amp; Rates'!$B$9)/I741,IF(E741="Motorcycle",='Settings &amp; Rates'!$B$10,IF(E741="Bicycle",='Settings &amp; Rates'!$B$11,"")))),"")</f>
        <v/>
      </c>
      <c r="L741" s="6">
        <f>IF(E741="Car/Van",='Settings &amp; Rates'!$B$12*F741,0)</f>
        <v/>
      </c>
      <c r="M741" s="7">
        <f>IFERROR(IF(I741=0,"",IF(E741="Car/Van",  MIN(MAX(='Settings &amp; Rates'!$B$13-SUMIFS($I$8:I740,$E$8:E740,"Car/Van",$A$8:A740,"&gt;="&amp;='Settings &amp; Rates'!$B$3,$A$8:A740,"&lt;="&amp;='Settings &amp; Rates'!$B$4)),I741)*='Settings &amp; Rates'!$B$8 +MAX(I741-MAX(0,='Settings &amp; Rates'!$B$13-SUMIFS($I$8:I740,$E$8:E740,"Car/Van",$A$8:A740,"&gt;="&amp;='Settings &amp; Rates'!$B$3,$A$8:A740,"&lt;="&amp;='Settings &amp; Rates'!$B$4)),0)*='Settings &amp; Rates'!$B$9 +I741*F741*='Settings &amp; Rates'!$B$12,IF(E741="Motorcycle",I741*='Settings &amp; Rates'!$B$10,IF(E741="Bicycle",I741*='Settings &amp; Rates'!$B$11,0)))),"")</f>
        <v/>
      </c>
      <c r="N741" s="6" t="n"/>
    </row>
    <row r="742">
      <c r="A742" s="5" t="n"/>
      <c r="B742" s="6" t="n"/>
      <c r="C742" s="6" t="n"/>
      <c r="D742" s="6" t="n"/>
      <c r="E742" s="6" t="n"/>
      <c r="F742" s="6" t="n"/>
      <c r="G742" s="6" t="n"/>
      <c r="H742" s="6" t="n"/>
      <c r="I742" s="6" t="n"/>
      <c r="J742" s="6">
        <f>IF(E742&lt;&gt;"Car/Van","",SUMIFS($I$8:I742,$E$8:E742,"Car/Van",$A$8:A742,"&gt;="&amp;='Settings &amp; Rates'!$B$3,$A$8:A742,"&lt;="&amp;='Settings &amp; Rates'!$B$4))</f>
        <v/>
      </c>
      <c r="K742" s="6">
        <f>IFERROR(IF(I742=0,"",IF(E742="Car/Van",  (MIN(MAX(='Settings &amp; Rates'!$B$13-SUMIFS($I$8:I741,$E$8:E741,"Car/Van",$A$8:A741,"&gt;="&amp;='Settings &amp; Rates'!$B$3,$A$8:A741,"&lt;="&amp;='Settings &amp; Rates'!$B$4)),I742)*='Settings &amp; Rates'!$B$8  +MAX(I742-MAX(0,='Settings &amp; Rates'!$B$13-SUMIFS($I$8:I741,$E$8:E741,"Car/Van",$A$8:A741,"&gt;="&amp;='Settings &amp; Rates'!$B$3,$A$8:A741,"&lt;="&amp;='Settings &amp; Rates'!$B$4)),0)*='Settings &amp; Rates'!$B$9)/I742,IF(E742="Motorcycle",='Settings &amp; Rates'!$B$10,IF(E742="Bicycle",='Settings &amp; Rates'!$B$11,"")))),"")</f>
        <v/>
      </c>
      <c r="L742" s="6">
        <f>IF(E742="Car/Van",='Settings &amp; Rates'!$B$12*F742,0)</f>
        <v/>
      </c>
      <c r="M742" s="7">
        <f>IFERROR(IF(I742=0,"",IF(E742="Car/Van",  MIN(MAX(='Settings &amp; Rates'!$B$13-SUMIFS($I$8:I741,$E$8:E741,"Car/Van",$A$8:A741,"&gt;="&amp;='Settings &amp; Rates'!$B$3,$A$8:A741,"&lt;="&amp;='Settings &amp; Rates'!$B$4)),I742)*='Settings &amp; Rates'!$B$8 +MAX(I742-MAX(0,='Settings &amp; Rates'!$B$13-SUMIFS($I$8:I741,$E$8:E741,"Car/Van",$A$8:A741,"&gt;="&amp;='Settings &amp; Rates'!$B$3,$A$8:A741,"&lt;="&amp;='Settings &amp; Rates'!$B$4)),0)*='Settings &amp; Rates'!$B$9 +I742*F742*='Settings &amp; Rates'!$B$12,IF(E742="Motorcycle",I742*='Settings &amp; Rates'!$B$10,IF(E742="Bicycle",I742*='Settings &amp; Rates'!$B$11,0)))),"")</f>
        <v/>
      </c>
      <c r="N742" s="6" t="n"/>
    </row>
    <row r="743">
      <c r="A743" s="5" t="n"/>
      <c r="B743" s="6" t="n"/>
      <c r="C743" s="6" t="n"/>
      <c r="D743" s="6" t="n"/>
      <c r="E743" s="6" t="n"/>
      <c r="F743" s="6" t="n"/>
      <c r="G743" s="6" t="n"/>
      <c r="H743" s="6" t="n"/>
      <c r="I743" s="6" t="n"/>
      <c r="J743" s="6">
        <f>IF(E743&lt;&gt;"Car/Van","",SUMIFS($I$8:I743,$E$8:E743,"Car/Van",$A$8:A743,"&gt;="&amp;='Settings &amp; Rates'!$B$3,$A$8:A743,"&lt;="&amp;='Settings &amp; Rates'!$B$4))</f>
        <v/>
      </c>
      <c r="K743" s="6">
        <f>IFERROR(IF(I743=0,"",IF(E743="Car/Van",  (MIN(MAX(='Settings &amp; Rates'!$B$13-SUMIFS($I$8:I742,$E$8:E742,"Car/Van",$A$8:A742,"&gt;="&amp;='Settings &amp; Rates'!$B$3,$A$8:A742,"&lt;="&amp;='Settings &amp; Rates'!$B$4)),I743)*='Settings &amp; Rates'!$B$8  +MAX(I743-MAX(0,='Settings &amp; Rates'!$B$13-SUMIFS($I$8:I742,$E$8:E742,"Car/Van",$A$8:A742,"&gt;="&amp;='Settings &amp; Rates'!$B$3,$A$8:A742,"&lt;="&amp;='Settings &amp; Rates'!$B$4)),0)*='Settings &amp; Rates'!$B$9)/I743,IF(E743="Motorcycle",='Settings &amp; Rates'!$B$10,IF(E743="Bicycle",='Settings &amp; Rates'!$B$11,"")))),"")</f>
        <v/>
      </c>
      <c r="L743" s="6">
        <f>IF(E743="Car/Van",='Settings &amp; Rates'!$B$12*F743,0)</f>
        <v/>
      </c>
      <c r="M743" s="7">
        <f>IFERROR(IF(I743=0,"",IF(E743="Car/Van",  MIN(MAX(='Settings &amp; Rates'!$B$13-SUMIFS($I$8:I742,$E$8:E742,"Car/Van",$A$8:A742,"&gt;="&amp;='Settings &amp; Rates'!$B$3,$A$8:A742,"&lt;="&amp;='Settings &amp; Rates'!$B$4)),I743)*='Settings &amp; Rates'!$B$8 +MAX(I743-MAX(0,='Settings &amp; Rates'!$B$13-SUMIFS($I$8:I742,$E$8:E742,"Car/Van",$A$8:A742,"&gt;="&amp;='Settings &amp; Rates'!$B$3,$A$8:A742,"&lt;="&amp;='Settings &amp; Rates'!$B$4)),0)*='Settings &amp; Rates'!$B$9 +I743*F743*='Settings &amp; Rates'!$B$12,IF(E743="Motorcycle",I743*='Settings &amp; Rates'!$B$10,IF(E743="Bicycle",I743*='Settings &amp; Rates'!$B$11,0)))),"")</f>
        <v/>
      </c>
      <c r="N743" s="6" t="n"/>
    </row>
    <row r="744">
      <c r="A744" s="5" t="n"/>
      <c r="B744" s="6" t="n"/>
      <c r="C744" s="6" t="n"/>
      <c r="D744" s="6" t="n"/>
      <c r="E744" s="6" t="n"/>
      <c r="F744" s="6" t="n"/>
      <c r="G744" s="6" t="n"/>
      <c r="H744" s="6" t="n"/>
      <c r="I744" s="6" t="n"/>
      <c r="J744" s="6">
        <f>IF(E744&lt;&gt;"Car/Van","",SUMIFS($I$8:I744,$E$8:E744,"Car/Van",$A$8:A744,"&gt;="&amp;='Settings &amp; Rates'!$B$3,$A$8:A744,"&lt;="&amp;='Settings &amp; Rates'!$B$4))</f>
        <v/>
      </c>
      <c r="K744" s="6">
        <f>IFERROR(IF(I744=0,"",IF(E744="Car/Van",  (MIN(MAX(='Settings &amp; Rates'!$B$13-SUMIFS($I$8:I743,$E$8:E743,"Car/Van",$A$8:A743,"&gt;="&amp;='Settings &amp; Rates'!$B$3,$A$8:A743,"&lt;="&amp;='Settings &amp; Rates'!$B$4)),I744)*='Settings &amp; Rates'!$B$8  +MAX(I744-MAX(0,='Settings &amp; Rates'!$B$13-SUMIFS($I$8:I743,$E$8:E743,"Car/Van",$A$8:A743,"&gt;="&amp;='Settings &amp; Rates'!$B$3,$A$8:A743,"&lt;="&amp;='Settings &amp; Rates'!$B$4)),0)*='Settings &amp; Rates'!$B$9)/I744,IF(E744="Motorcycle",='Settings &amp; Rates'!$B$10,IF(E744="Bicycle",='Settings &amp; Rates'!$B$11,"")))),"")</f>
        <v/>
      </c>
      <c r="L744" s="6">
        <f>IF(E744="Car/Van",='Settings &amp; Rates'!$B$12*F744,0)</f>
        <v/>
      </c>
      <c r="M744" s="7">
        <f>IFERROR(IF(I744=0,"",IF(E744="Car/Van",  MIN(MAX(='Settings &amp; Rates'!$B$13-SUMIFS($I$8:I743,$E$8:E743,"Car/Van",$A$8:A743,"&gt;="&amp;='Settings &amp; Rates'!$B$3,$A$8:A743,"&lt;="&amp;='Settings &amp; Rates'!$B$4)),I744)*='Settings &amp; Rates'!$B$8 +MAX(I744-MAX(0,='Settings &amp; Rates'!$B$13-SUMIFS($I$8:I743,$E$8:E743,"Car/Van",$A$8:A743,"&gt;="&amp;='Settings &amp; Rates'!$B$3,$A$8:A743,"&lt;="&amp;='Settings &amp; Rates'!$B$4)),0)*='Settings &amp; Rates'!$B$9 +I744*F744*='Settings &amp; Rates'!$B$12,IF(E744="Motorcycle",I744*='Settings &amp; Rates'!$B$10,IF(E744="Bicycle",I744*='Settings &amp; Rates'!$B$11,0)))),"")</f>
        <v/>
      </c>
      <c r="N744" s="6" t="n"/>
    </row>
    <row r="745">
      <c r="A745" s="5" t="n"/>
      <c r="B745" s="6" t="n"/>
      <c r="C745" s="6" t="n"/>
      <c r="D745" s="6" t="n"/>
      <c r="E745" s="6" t="n"/>
      <c r="F745" s="6" t="n"/>
      <c r="G745" s="6" t="n"/>
      <c r="H745" s="6" t="n"/>
      <c r="I745" s="6" t="n"/>
      <c r="J745" s="6">
        <f>IF(E745&lt;&gt;"Car/Van","",SUMIFS($I$8:I745,$E$8:E745,"Car/Van",$A$8:A745,"&gt;="&amp;='Settings &amp; Rates'!$B$3,$A$8:A745,"&lt;="&amp;='Settings &amp; Rates'!$B$4))</f>
        <v/>
      </c>
      <c r="K745" s="6">
        <f>IFERROR(IF(I745=0,"",IF(E745="Car/Van",  (MIN(MAX(='Settings &amp; Rates'!$B$13-SUMIFS($I$8:I744,$E$8:E744,"Car/Van",$A$8:A744,"&gt;="&amp;='Settings &amp; Rates'!$B$3,$A$8:A744,"&lt;="&amp;='Settings &amp; Rates'!$B$4)),I745)*='Settings &amp; Rates'!$B$8  +MAX(I745-MAX(0,='Settings &amp; Rates'!$B$13-SUMIFS($I$8:I744,$E$8:E744,"Car/Van",$A$8:A744,"&gt;="&amp;='Settings &amp; Rates'!$B$3,$A$8:A744,"&lt;="&amp;='Settings &amp; Rates'!$B$4)),0)*='Settings &amp; Rates'!$B$9)/I745,IF(E745="Motorcycle",='Settings &amp; Rates'!$B$10,IF(E745="Bicycle",='Settings &amp; Rates'!$B$11,"")))),"")</f>
        <v/>
      </c>
      <c r="L745" s="6">
        <f>IF(E745="Car/Van",='Settings &amp; Rates'!$B$12*F745,0)</f>
        <v/>
      </c>
      <c r="M745" s="7">
        <f>IFERROR(IF(I745=0,"",IF(E745="Car/Van",  MIN(MAX(='Settings &amp; Rates'!$B$13-SUMIFS($I$8:I744,$E$8:E744,"Car/Van",$A$8:A744,"&gt;="&amp;='Settings &amp; Rates'!$B$3,$A$8:A744,"&lt;="&amp;='Settings &amp; Rates'!$B$4)),I745)*='Settings &amp; Rates'!$B$8 +MAX(I745-MAX(0,='Settings &amp; Rates'!$B$13-SUMIFS($I$8:I744,$E$8:E744,"Car/Van",$A$8:A744,"&gt;="&amp;='Settings &amp; Rates'!$B$3,$A$8:A744,"&lt;="&amp;='Settings &amp; Rates'!$B$4)),0)*='Settings &amp; Rates'!$B$9 +I745*F745*='Settings &amp; Rates'!$B$12,IF(E745="Motorcycle",I745*='Settings &amp; Rates'!$B$10,IF(E745="Bicycle",I745*='Settings &amp; Rates'!$B$11,0)))),"")</f>
        <v/>
      </c>
      <c r="N745" s="6" t="n"/>
    </row>
    <row r="746">
      <c r="A746" s="5" t="n"/>
      <c r="B746" s="6" t="n"/>
      <c r="C746" s="6" t="n"/>
      <c r="D746" s="6" t="n"/>
      <c r="E746" s="6" t="n"/>
      <c r="F746" s="6" t="n"/>
      <c r="G746" s="6" t="n"/>
      <c r="H746" s="6" t="n"/>
      <c r="I746" s="6" t="n"/>
      <c r="J746" s="6">
        <f>IF(E746&lt;&gt;"Car/Van","",SUMIFS($I$8:I746,$E$8:E746,"Car/Van",$A$8:A746,"&gt;="&amp;='Settings &amp; Rates'!$B$3,$A$8:A746,"&lt;="&amp;='Settings &amp; Rates'!$B$4))</f>
        <v/>
      </c>
      <c r="K746" s="6">
        <f>IFERROR(IF(I746=0,"",IF(E746="Car/Van",  (MIN(MAX(='Settings &amp; Rates'!$B$13-SUMIFS($I$8:I745,$E$8:E745,"Car/Van",$A$8:A745,"&gt;="&amp;='Settings &amp; Rates'!$B$3,$A$8:A745,"&lt;="&amp;='Settings &amp; Rates'!$B$4)),I746)*='Settings &amp; Rates'!$B$8  +MAX(I746-MAX(0,='Settings &amp; Rates'!$B$13-SUMIFS($I$8:I745,$E$8:E745,"Car/Van",$A$8:A745,"&gt;="&amp;='Settings &amp; Rates'!$B$3,$A$8:A745,"&lt;="&amp;='Settings &amp; Rates'!$B$4)),0)*='Settings &amp; Rates'!$B$9)/I746,IF(E746="Motorcycle",='Settings &amp; Rates'!$B$10,IF(E746="Bicycle",='Settings &amp; Rates'!$B$11,"")))),"")</f>
        <v/>
      </c>
      <c r="L746" s="6">
        <f>IF(E746="Car/Van",='Settings &amp; Rates'!$B$12*F746,0)</f>
        <v/>
      </c>
      <c r="M746" s="7">
        <f>IFERROR(IF(I746=0,"",IF(E746="Car/Van",  MIN(MAX(='Settings &amp; Rates'!$B$13-SUMIFS($I$8:I745,$E$8:E745,"Car/Van",$A$8:A745,"&gt;="&amp;='Settings &amp; Rates'!$B$3,$A$8:A745,"&lt;="&amp;='Settings &amp; Rates'!$B$4)),I746)*='Settings &amp; Rates'!$B$8 +MAX(I746-MAX(0,='Settings &amp; Rates'!$B$13-SUMIFS($I$8:I745,$E$8:E745,"Car/Van",$A$8:A745,"&gt;="&amp;='Settings &amp; Rates'!$B$3,$A$8:A745,"&lt;="&amp;='Settings &amp; Rates'!$B$4)),0)*='Settings &amp; Rates'!$B$9 +I746*F746*='Settings &amp; Rates'!$B$12,IF(E746="Motorcycle",I746*='Settings &amp; Rates'!$B$10,IF(E746="Bicycle",I746*='Settings &amp; Rates'!$B$11,0)))),"")</f>
        <v/>
      </c>
      <c r="N746" s="6" t="n"/>
    </row>
    <row r="747">
      <c r="A747" s="5" t="n"/>
      <c r="B747" s="6" t="n"/>
      <c r="C747" s="6" t="n"/>
      <c r="D747" s="6" t="n"/>
      <c r="E747" s="6" t="n"/>
      <c r="F747" s="6" t="n"/>
      <c r="G747" s="6" t="n"/>
      <c r="H747" s="6" t="n"/>
      <c r="I747" s="6" t="n"/>
      <c r="J747" s="6">
        <f>IF(E747&lt;&gt;"Car/Van","",SUMIFS($I$8:I747,$E$8:E747,"Car/Van",$A$8:A747,"&gt;="&amp;='Settings &amp; Rates'!$B$3,$A$8:A747,"&lt;="&amp;='Settings &amp; Rates'!$B$4))</f>
        <v/>
      </c>
      <c r="K747" s="6">
        <f>IFERROR(IF(I747=0,"",IF(E747="Car/Van",  (MIN(MAX(='Settings &amp; Rates'!$B$13-SUMIFS($I$8:I746,$E$8:E746,"Car/Van",$A$8:A746,"&gt;="&amp;='Settings &amp; Rates'!$B$3,$A$8:A746,"&lt;="&amp;='Settings &amp; Rates'!$B$4)),I747)*='Settings &amp; Rates'!$B$8  +MAX(I747-MAX(0,='Settings &amp; Rates'!$B$13-SUMIFS($I$8:I746,$E$8:E746,"Car/Van",$A$8:A746,"&gt;="&amp;='Settings &amp; Rates'!$B$3,$A$8:A746,"&lt;="&amp;='Settings &amp; Rates'!$B$4)),0)*='Settings &amp; Rates'!$B$9)/I747,IF(E747="Motorcycle",='Settings &amp; Rates'!$B$10,IF(E747="Bicycle",='Settings &amp; Rates'!$B$11,"")))),"")</f>
        <v/>
      </c>
      <c r="L747" s="6">
        <f>IF(E747="Car/Van",='Settings &amp; Rates'!$B$12*F747,0)</f>
        <v/>
      </c>
      <c r="M747" s="7">
        <f>IFERROR(IF(I747=0,"",IF(E747="Car/Van",  MIN(MAX(='Settings &amp; Rates'!$B$13-SUMIFS($I$8:I746,$E$8:E746,"Car/Van",$A$8:A746,"&gt;="&amp;='Settings &amp; Rates'!$B$3,$A$8:A746,"&lt;="&amp;='Settings &amp; Rates'!$B$4)),I747)*='Settings &amp; Rates'!$B$8 +MAX(I747-MAX(0,='Settings &amp; Rates'!$B$13-SUMIFS($I$8:I746,$E$8:E746,"Car/Van",$A$8:A746,"&gt;="&amp;='Settings &amp; Rates'!$B$3,$A$8:A746,"&lt;="&amp;='Settings &amp; Rates'!$B$4)),0)*='Settings &amp; Rates'!$B$9 +I747*F747*='Settings &amp; Rates'!$B$12,IF(E747="Motorcycle",I747*='Settings &amp; Rates'!$B$10,IF(E747="Bicycle",I747*='Settings &amp; Rates'!$B$11,0)))),"")</f>
        <v/>
      </c>
      <c r="N747" s="6" t="n"/>
    </row>
    <row r="748">
      <c r="A748" s="5" t="n"/>
      <c r="B748" s="6" t="n"/>
      <c r="C748" s="6" t="n"/>
      <c r="D748" s="6" t="n"/>
      <c r="E748" s="6" t="n"/>
      <c r="F748" s="6" t="n"/>
      <c r="G748" s="6" t="n"/>
      <c r="H748" s="6" t="n"/>
      <c r="I748" s="6" t="n"/>
      <c r="J748" s="6">
        <f>IF(E748&lt;&gt;"Car/Van","",SUMIFS($I$8:I748,$E$8:E748,"Car/Van",$A$8:A748,"&gt;="&amp;='Settings &amp; Rates'!$B$3,$A$8:A748,"&lt;="&amp;='Settings &amp; Rates'!$B$4))</f>
        <v/>
      </c>
      <c r="K748" s="6">
        <f>IFERROR(IF(I748=0,"",IF(E748="Car/Van",  (MIN(MAX(='Settings &amp; Rates'!$B$13-SUMIFS($I$8:I747,$E$8:E747,"Car/Van",$A$8:A747,"&gt;="&amp;='Settings &amp; Rates'!$B$3,$A$8:A747,"&lt;="&amp;='Settings &amp; Rates'!$B$4)),I748)*='Settings &amp; Rates'!$B$8  +MAX(I748-MAX(0,='Settings &amp; Rates'!$B$13-SUMIFS($I$8:I747,$E$8:E747,"Car/Van",$A$8:A747,"&gt;="&amp;='Settings &amp; Rates'!$B$3,$A$8:A747,"&lt;="&amp;='Settings &amp; Rates'!$B$4)),0)*='Settings &amp; Rates'!$B$9)/I748,IF(E748="Motorcycle",='Settings &amp; Rates'!$B$10,IF(E748="Bicycle",='Settings &amp; Rates'!$B$11,"")))),"")</f>
        <v/>
      </c>
      <c r="L748" s="6">
        <f>IF(E748="Car/Van",='Settings &amp; Rates'!$B$12*F748,0)</f>
        <v/>
      </c>
      <c r="M748" s="7">
        <f>IFERROR(IF(I748=0,"",IF(E748="Car/Van",  MIN(MAX(='Settings &amp; Rates'!$B$13-SUMIFS($I$8:I747,$E$8:E747,"Car/Van",$A$8:A747,"&gt;="&amp;='Settings &amp; Rates'!$B$3,$A$8:A747,"&lt;="&amp;='Settings &amp; Rates'!$B$4)),I748)*='Settings &amp; Rates'!$B$8 +MAX(I748-MAX(0,='Settings &amp; Rates'!$B$13-SUMIFS($I$8:I747,$E$8:E747,"Car/Van",$A$8:A747,"&gt;="&amp;='Settings &amp; Rates'!$B$3,$A$8:A747,"&lt;="&amp;='Settings &amp; Rates'!$B$4)),0)*='Settings &amp; Rates'!$B$9 +I748*F748*='Settings &amp; Rates'!$B$12,IF(E748="Motorcycle",I748*='Settings &amp; Rates'!$B$10,IF(E748="Bicycle",I748*='Settings &amp; Rates'!$B$11,0)))),"")</f>
        <v/>
      </c>
      <c r="N748" s="6" t="n"/>
    </row>
    <row r="749">
      <c r="A749" s="5" t="n"/>
      <c r="B749" s="6" t="n"/>
      <c r="C749" s="6" t="n"/>
      <c r="D749" s="6" t="n"/>
      <c r="E749" s="6" t="n"/>
      <c r="F749" s="6" t="n"/>
      <c r="G749" s="6" t="n"/>
      <c r="H749" s="6" t="n"/>
      <c r="I749" s="6" t="n"/>
      <c r="J749" s="6">
        <f>IF(E749&lt;&gt;"Car/Van","",SUMIFS($I$8:I749,$E$8:E749,"Car/Van",$A$8:A749,"&gt;="&amp;='Settings &amp; Rates'!$B$3,$A$8:A749,"&lt;="&amp;='Settings &amp; Rates'!$B$4))</f>
        <v/>
      </c>
      <c r="K749" s="6">
        <f>IFERROR(IF(I749=0,"",IF(E749="Car/Van",  (MIN(MAX(='Settings &amp; Rates'!$B$13-SUMIFS($I$8:I748,$E$8:E748,"Car/Van",$A$8:A748,"&gt;="&amp;='Settings &amp; Rates'!$B$3,$A$8:A748,"&lt;="&amp;='Settings &amp; Rates'!$B$4)),I749)*='Settings &amp; Rates'!$B$8  +MAX(I749-MAX(0,='Settings &amp; Rates'!$B$13-SUMIFS($I$8:I748,$E$8:E748,"Car/Van",$A$8:A748,"&gt;="&amp;='Settings &amp; Rates'!$B$3,$A$8:A748,"&lt;="&amp;='Settings &amp; Rates'!$B$4)),0)*='Settings &amp; Rates'!$B$9)/I749,IF(E749="Motorcycle",='Settings &amp; Rates'!$B$10,IF(E749="Bicycle",='Settings &amp; Rates'!$B$11,"")))),"")</f>
        <v/>
      </c>
      <c r="L749" s="6">
        <f>IF(E749="Car/Van",='Settings &amp; Rates'!$B$12*F749,0)</f>
        <v/>
      </c>
      <c r="M749" s="7">
        <f>IFERROR(IF(I749=0,"",IF(E749="Car/Van",  MIN(MAX(='Settings &amp; Rates'!$B$13-SUMIFS($I$8:I748,$E$8:E748,"Car/Van",$A$8:A748,"&gt;="&amp;='Settings &amp; Rates'!$B$3,$A$8:A748,"&lt;="&amp;='Settings &amp; Rates'!$B$4)),I749)*='Settings &amp; Rates'!$B$8 +MAX(I749-MAX(0,='Settings &amp; Rates'!$B$13-SUMIFS($I$8:I748,$E$8:E748,"Car/Van",$A$8:A748,"&gt;="&amp;='Settings &amp; Rates'!$B$3,$A$8:A748,"&lt;="&amp;='Settings &amp; Rates'!$B$4)),0)*='Settings &amp; Rates'!$B$9 +I749*F749*='Settings &amp; Rates'!$B$12,IF(E749="Motorcycle",I749*='Settings &amp; Rates'!$B$10,IF(E749="Bicycle",I749*='Settings &amp; Rates'!$B$11,0)))),"")</f>
        <v/>
      </c>
      <c r="N749" s="6" t="n"/>
    </row>
    <row r="750">
      <c r="A750" s="5" t="n"/>
      <c r="B750" s="6" t="n"/>
      <c r="C750" s="6" t="n"/>
      <c r="D750" s="6" t="n"/>
      <c r="E750" s="6" t="n"/>
      <c r="F750" s="6" t="n"/>
      <c r="G750" s="6" t="n"/>
      <c r="H750" s="6" t="n"/>
      <c r="I750" s="6" t="n"/>
      <c r="J750" s="6">
        <f>IF(E750&lt;&gt;"Car/Van","",SUMIFS($I$8:I750,$E$8:E750,"Car/Van",$A$8:A750,"&gt;="&amp;='Settings &amp; Rates'!$B$3,$A$8:A750,"&lt;="&amp;='Settings &amp; Rates'!$B$4))</f>
        <v/>
      </c>
      <c r="K750" s="6">
        <f>IFERROR(IF(I750=0,"",IF(E750="Car/Van",  (MIN(MAX(='Settings &amp; Rates'!$B$13-SUMIFS($I$8:I749,$E$8:E749,"Car/Van",$A$8:A749,"&gt;="&amp;='Settings &amp; Rates'!$B$3,$A$8:A749,"&lt;="&amp;='Settings &amp; Rates'!$B$4)),I750)*='Settings &amp; Rates'!$B$8  +MAX(I750-MAX(0,='Settings &amp; Rates'!$B$13-SUMIFS($I$8:I749,$E$8:E749,"Car/Van",$A$8:A749,"&gt;="&amp;='Settings &amp; Rates'!$B$3,$A$8:A749,"&lt;="&amp;='Settings &amp; Rates'!$B$4)),0)*='Settings &amp; Rates'!$B$9)/I750,IF(E750="Motorcycle",='Settings &amp; Rates'!$B$10,IF(E750="Bicycle",='Settings &amp; Rates'!$B$11,"")))),"")</f>
        <v/>
      </c>
      <c r="L750" s="6">
        <f>IF(E750="Car/Van",='Settings &amp; Rates'!$B$12*F750,0)</f>
        <v/>
      </c>
      <c r="M750" s="7">
        <f>IFERROR(IF(I750=0,"",IF(E750="Car/Van",  MIN(MAX(='Settings &amp; Rates'!$B$13-SUMIFS($I$8:I749,$E$8:E749,"Car/Van",$A$8:A749,"&gt;="&amp;='Settings &amp; Rates'!$B$3,$A$8:A749,"&lt;="&amp;='Settings &amp; Rates'!$B$4)),I750)*='Settings &amp; Rates'!$B$8 +MAX(I750-MAX(0,='Settings &amp; Rates'!$B$13-SUMIFS($I$8:I749,$E$8:E749,"Car/Van",$A$8:A749,"&gt;="&amp;='Settings &amp; Rates'!$B$3,$A$8:A749,"&lt;="&amp;='Settings &amp; Rates'!$B$4)),0)*='Settings &amp; Rates'!$B$9 +I750*F750*='Settings &amp; Rates'!$B$12,IF(E750="Motorcycle",I750*='Settings &amp; Rates'!$B$10,IF(E750="Bicycle",I750*='Settings &amp; Rates'!$B$11,0)))),"")</f>
        <v/>
      </c>
      <c r="N750" s="6" t="n"/>
    </row>
    <row r="751">
      <c r="A751" s="5" t="n"/>
      <c r="B751" s="6" t="n"/>
      <c r="C751" s="6" t="n"/>
      <c r="D751" s="6" t="n"/>
      <c r="E751" s="6" t="n"/>
      <c r="F751" s="6" t="n"/>
      <c r="G751" s="6" t="n"/>
      <c r="H751" s="6" t="n"/>
      <c r="I751" s="6" t="n"/>
      <c r="J751" s="6">
        <f>IF(E751&lt;&gt;"Car/Van","",SUMIFS($I$8:I751,$E$8:E751,"Car/Van",$A$8:A751,"&gt;="&amp;='Settings &amp; Rates'!$B$3,$A$8:A751,"&lt;="&amp;='Settings &amp; Rates'!$B$4))</f>
        <v/>
      </c>
      <c r="K751" s="6">
        <f>IFERROR(IF(I751=0,"",IF(E751="Car/Van",  (MIN(MAX(='Settings &amp; Rates'!$B$13-SUMIFS($I$8:I750,$E$8:E750,"Car/Van",$A$8:A750,"&gt;="&amp;='Settings &amp; Rates'!$B$3,$A$8:A750,"&lt;="&amp;='Settings &amp; Rates'!$B$4)),I751)*='Settings &amp; Rates'!$B$8  +MAX(I751-MAX(0,='Settings &amp; Rates'!$B$13-SUMIFS($I$8:I750,$E$8:E750,"Car/Van",$A$8:A750,"&gt;="&amp;='Settings &amp; Rates'!$B$3,$A$8:A750,"&lt;="&amp;='Settings &amp; Rates'!$B$4)),0)*='Settings &amp; Rates'!$B$9)/I751,IF(E751="Motorcycle",='Settings &amp; Rates'!$B$10,IF(E751="Bicycle",='Settings &amp; Rates'!$B$11,"")))),"")</f>
        <v/>
      </c>
      <c r="L751" s="6">
        <f>IF(E751="Car/Van",='Settings &amp; Rates'!$B$12*F751,0)</f>
        <v/>
      </c>
      <c r="M751" s="7">
        <f>IFERROR(IF(I751=0,"",IF(E751="Car/Van",  MIN(MAX(='Settings &amp; Rates'!$B$13-SUMIFS($I$8:I750,$E$8:E750,"Car/Van",$A$8:A750,"&gt;="&amp;='Settings &amp; Rates'!$B$3,$A$8:A750,"&lt;="&amp;='Settings &amp; Rates'!$B$4)),I751)*='Settings &amp; Rates'!$B$8 +MAX(I751-MAX(0,='Settings &amp; Rates'!$B$13-SUMIFS($I$8:I750,$E$8:E750,"Car/Van",$A$8:A750,"&gt;="&amp;='Settings &amp; Rates'!$B$3,$A$8:A750,"&lt;="&amp;='Settings &amp; Rates'!$B$4)),0)*='Settings &amp; Rates'!$B$9 +I751*F751*='Settings &amp; Rates'!$B$12,IF(E751="Motorcycle",I751*='Settings &amp; Rates'!$B$10,IF(E751="Bicycle",I751*='Settings &amp; Rates'!$B$11,0)))),"")</f>
        <v/>
      </c>
      <c r="N751" s="6" t="n"/>
    </row>
    <row r="752">
      <c r="A752" s="5" t="n"/>
      <c r="B752" s="6" t="n"/>
      <c r="C752" s="6" t="n"/>
      <c r="D752" s="6" t="n"/>
      <c r="E752" s="6" t="n"/>
      <c r="F752" s="6" t="n"/>
      <c r="G752" s="6" t="n"/>
      <c r="H752" s="6" t="n"/>
      <c r="I752" s="6" t="n"/>
      <c r="J752" s="6">
        <f>IF(E752&lt;&gt;"Car/Van","",SUMIFS($I$8:I752,$E$8:E752,"Car/Van",$A$8:A752,"&gt;="&amp;='Settings &amp; Rates'!$B$3,$A$8:A752,"&lt;="&amp;='Settings &amp; Rates'!$B$4))</f>
        <v/>
      </c>
      <c r="K752" s="6">
        <f>IFERROR(IF(I752=0,"",IF(E752="Car/Van",  (MIN(MAX(='Settings &amp; Rates'!$B$13-SUMIFS($I$8:I751,$E$8:E751,"Car/Van",$A$8:A751,"&gt;="&amp;='Settings &amp; Rates'!$B$3,$A$8:A751,"&lt;="&amp;='Settings &amp; Rates'!$B$4)),I752)*='Settings &amp; Rates'!$B$8  +MAX(I752-MAX(0,='Settings &amp; Rates'!$B$13-SUMIFS($I$8:I751,$E$8:E751,"Car/Van",$A$8:A751,"&gt;="&amp;='Settings &amp; Rates'!$B$3,$A$8:A751,"&lt;="&amp;='Settings &amp; Rates'!$B$4)),0)*='Settings &amp; Rates'!$B$9)/I752,IF(E752="Motorcycle",='Settings &amp; Rates'!$B$10,IF(E752="Bicycle",='Settings &amp; Rates'!$B$11,"")))),"")</f>
        <v/>
      </c>
      <c r="L752" s="6">
        <f>IF(E752="Car/Van",='Settings &amp; Rates'!$B$12*F752,0)</f>
        <v/>
      </c>
      <c r="M752" s="7">
        <f>IFERROR(IF(I752=0,"",IF(E752="Car/Van",  MIN(MAX(='Settings &amp; Rates'!$B$13-SUMIFS($I$8:I751,$E$8:E751,"Car/Van",$A$8:A751,"&gt;="&amp;='Settings &amp; Rates'!$B$3,$A$8:A751,"&lt;="&amp;='Settings &amp; Rates'!$B$4)),I752)*='Settings &amp; Rates'!$B$8 +MAX(I752-MAX(0,='Settings &amp; Rates'!$B$13-SUMIFS($I$8:I751,$E$8:E751,"Car/Van",$A$8:A751,"&gt;="&amp;='Settings &amp; Rates'!$B$3,$A$8:A751,"&lt;="&amp;='Settings &amp; Rates'!$B$4)),0)*='Settings &amp; Rates'!$B$9 +I752*F752*='Settings &amp; Rates'!$B$12,IF(E752="Motorcycle",I752*='Settings &amp; Rates'!$B$10,IF(E752="Bicycle",I752*='Settings &amp; Rates'!$B$11,0)))),"")</f>
        <v/>
      </c>
      <c r="N752" s="6" t="n"/>
    </row>
    <row r="753">
      <c r="A753" s="5" t="n"/>
      <c r="B753" s="6" t="n"/>
      <c r="C753" s="6" t="n"/>
      <c r="D753" s="6" t="n"/>
      <c r="E753" s="6" t="n"/>
      <c r="F753" s="6" t="n"/>
      <c r="G753" s="6" t="n"/>
      <c r="H753" s="6" t="n"/>
      <c r="I753" s="6" t="n"/>
      <c r="J753" s="6">
        <f>IF(E753&lt;&gt;"Car/Van","",SUMIFS($I$8:I753,$E$8:E753,"Car/Van",$A$8:A753,"&gt;="&amp;='Settings &amp; Rates'!$B$3,$A$8:A753,"&lt;="&amp;='Settings &amp; Rates'!$B$4))</f>
        <v/>
      </c>
      <c r="K753" s="6">
        <f>IFERROR(IF(I753=0,"",IF(E753="Car/Van",  (MIN(MAX(='Settings &amp; Rates'!$B$13-SUMIFS($I$8:I752,$E$8:E752,"Car/Van",$A$8:A752,"&gt;="&amp;='Settings &amp; Rates'!$B$3,$A$8:A752,"&lt;="&amp;='Settings &amp; Rates'!$B$4)),I753)*='Settings &amp; Rates'!$B$8  +MAX(I753-MAX(0,='Settings &amp; Rates'!$B$13-SUMIFS($I$8:I752,$E$8:E752,"Car/Van",$A$8:A752,"&gt;="&amp;='Settings &amp; Rates'!$B$3,$A$8:A752,"&lt;="&amp;='Settings &amp; Rates'!$B$4)),0)*='Settings &amp; Rates'!$B$9)/I753,IF(E753="Motorcycle",='Settings &amp; Rates'!$B$10,IF(E753="Bicycle",='Settings &amp; Rates'!$B$11,"")))),"")</f>
        <v/>
      </c>
      <c r="L753" s="6">
        <f>IF(E753="Car/Van",='Settings &amp; Rates'!$B$12*F753,0)</f>
        <v/>
      </c>
      <c r="M753" s="7">
        <f>IFERROR(IF(I753=0,"",IF(E753="Car/Van",  MIN(MAX(='Settings &amp; Rates'!$B$13-SUMIFS($I$8:I752,$E$8:E752,"Car/Van",$A$8:A752,"&gt;="&amp;='Settings &amp; Rates'!$B$3,$A$8:A752,"&lt;="&amp;='Settings &amp; Rates'!$B$4)),I753)*='Settings &amp; Rates'!$B$8 +MAX(I753-MAX(0,='Settings &amp; Rates'!$B$13-SUMIFS($I$8:I752,$E$8:E752,"Car/Van",$A$8:A752,"&gt;="&amp;='Settings &amp; Rates'!$B$3,$A$8:A752,"&lt;="&amp;='Settings &amp; Rates'!$B$4)),0)*='Settings &amp; Rates'!$B$9 +I753*F753*='Settings &amp; Rates'!$B$12,IF(E753="Motorcycle",I753*='Settings &amp; Rates'!$B$10,IF(E753="Bicycle",I753*='Settings &amp; Rates'!$B$11,0)))),"")</f>
        <v/>
      </c>
      <c r="N753" s="6" t="n"/>
    </row>
    <row r="754">
      <c r="A754" s="5" t="n"/>
      <c r="B754" s="6" t="n"/>
      <c r="C754" s="6" t="n"/>
      <c r="D754" s="6" t="n"/>
      <c r="E754" s="6" t="n"/>
      <c r="F754" s="6" t="n"/>
      <c r="G754" s="6" t="n"/>
      <c r="H754" s="6" t="n"/>
      <c r="I754" s="6" t="n"/>
      <c r="J754" s="6">
        <f>IF(E754&lt;&gt;"Car/Van","",SUMIFS($I$8:I754,$E$8:E754,"Car/Van",$A$8:A754,"&gt;="&amp;='Settings &amp; Rates'!$B$3,$A$8:A754,"&lt;="&amp;='Settings &amp; Rates'!$B$4))</f>
        <v/>
      </c>
      <c r="K754" s="6">
        <f>IFERROR(IF(I754=0,"",IF(E754="Car/Van",  (MIN(MAX(='Settings &amp; Rates'!$B$13-SUMIFS($I$8:I753,$E$8:E753,"Car/Van",$A$8:A753,"&gt;="&amp;='Settings &amp; Rates'!$B$3,$A$8:A753,"&lt;="&amp;='Settings &amp; Rates'!$B$4)),I754)*='Settings &amp; Rates'!$B$8  +MAX(I754-MAX(0,='Settings &amp; Rates'!$B$13-SUMIFS($I$8:I753,$E$8:E753,"Car/Van",$A$8:A753,"&gt;="&amp;='Settings &amp; Rates'!$B$3,$A$8:A753,"&lt;="&amp;='Settings &amp; Rates'!$B$4)),0)*='Settings &amp; Rates'!$B$9)/I754,IF(E754="Motorcycle",='Settings &amp; Rates'!$B$10,IF(E754="Bicycle",='Settings &amp; Rates'!$B$11,"")))),"")</f>
        <v/>
      </c>
      <c r="L754" s="6">
        <f>IF(E754="Car/Van",='Settings &amp; Rates'!$B$12*F754,0)</f>
        <v/>
      </c>
      <c r="M754" s="7">
        <f>IFERROR(IF(I754=0,"",IF(E754="Car/Van",  MIN(MAX(='Settings &amp; Rates'!$B$13-SUMIFS($I$8:I753,$E$8:E753,"Car/Van",$A$8:A753,"&gt;="&amp;='Settings &amp; Rates'!$B$3,$A$8:A753,"&lt;="&amp;='Settings &amp; Rates'!$B$4)),I754)*='Settings &amp; Rates'!$B$8 +MAX(I754-MAX(0,='Settings &amp; Rates'!$B$13-SUMIFS($I$8:I753,$E$8:E753,"Car/Van",$A$8:A753,"&gt;="&amp;='Settings &amp; Rates'!$B$3,$A$8:A753,"&lt;="&amp;='Settings &amp; Rates'!$B$4)),0)*='Settings &amp; Rates'!$B$9 +I754*F754*='Settings &amp; Rates'!$B$12,IF(E754="Motorcycle",I754*='Settings &amp; Rates'!$B$10,IF(E754="Bicycle",I754*='Settings &amp; Rates'!$B$11,0)))),"")</f>
        <v/>
      </c>
      <c r="N754" s="6" t="n"/>
    </row>
    <row r="755">
      <c r="A755" s="5" t="n"/>
      <c r="B755" s="6" t="n"/>
      <c r="C755" s="6" t="n"/>
      <c r="D755" s="6" t="n"/>
      <c r="E755" s="6" t="n"/>
      <c r="F755" s="6" t="n"/>
      <c r="G755" s="6" t="n"/>
      <c r="H755" s="6" t="n"/>
      <c r="I755" s="6" t="n"/>
      <c r="J755" s="6">
        <f>IF(E755&lt;&gt;"Car/Van","",SUMIFS($I$8:I755,$E$8:E755,"Car/Van",$A$8:A755,"&gt;="&amp;='Settings &amp; Rates'!$B$3,$A$8:A755,"&lt;="&amp;='Settings &amp; Rates'!$B$4))</f>
        <v/>
      </c>
      <c r="K755" s="6">
        <f>IFERROR(IF(I755=0,"",IF(E755="Car/Van",  (MIN(MAX(='Settings &amp; Rates'!$B$13-SUMIFS($I$8:I754,$E$8:E754,"Car/Van",$A$8:A754,"&gt;="&amp;='Settings &amp; Rates'!$B$3,$A$8:A754,"&lt;="&amp;='Settings &amp; Rates'!$B$4)),I755)*='Settings &amp; Rates'!$B$8  +MAX(I755-MAX(0,='Settings &amp; Rates'!$B$13-SUMIFS($I$8:I754,$E$8:E754,"Car/Van",$A$8:A754,"&gt;="&amp;='Settings &amp; Rates'!$B$3,$A$8:A754,"&lt;="&amp;='Settings &amp; Rates'!$B$4)),0)*='Settings &amp; Rates'!$B$9)/I755,IF(E755="Motorcycle",='Settings &amp; Rates'!$B$10,IF(E755="Bicycle",='Settings &amp; Rates'!$B$11,"")))),"")</f>
        <v/>
      </c>
      <c r="L755" s="6">
        <f>IF(E755="Car/Van",='Settings &amp; Rates'!$B$12*F755,0)</f>
        <v/>
      </c>
      <c r="M755" s="7">
        <f>IFERROR(IF(I755=0,"",IF(E755="Car/Van",  MIN(MAX(='Settings &amp; Rates'!$B$13-SUMIFS($I$8:I754,$E$8:E754,"Car/Van",$A$8:A754,"&gt;="&amp;='Settings &amp; Rates'!$B$3,$A$8:A754,"&lt;="&amp;='Settings &amp; Rates'!$B$4)),I755)*='Settings &amp; Rates'!$B$8 +MAX(I755-MAX(0,='Settings &amp; Rates'!$B$13-SUMIFS($I$8:I754,$E$8:E754,"Car/Van",$A$8:A754,"&gt;="&amp;='Settings &amp; Rates'!$B$3,$A$8:A754,"&lt;="&amp;='Settings &amp; Rates'!$B$4)),0)*='Settings &amp; Rates'!$B$9 +I755*F755*='Settings &amp; Rates'!$B$12,IF(E755="Motorcycle",I755*='Settings &amp; Rates'!$B$10,IF(E755="Bicycle",I755*='Settings &amp; Rates'!$B$11,0)))),"")</f>
        <v/>
      </c>
      <c r="N755" s="6" t="n"/>
    </row>
    <row r="756">
      <c r="A756" s="5" t="n"/>
      <c r="B756" s="6" t="n"/>
      <c r="C756" s="6" t="n"/>
      <c r="D756" s="6" t="n"/>
      <c r="E756" s="6" t="n"/>
      <c r="F756" s="6" t="n"/>
      <c r="G756" s="6" t="n"/>
      <c r="H756" s="6" t="n"/>
      <c r="I756" s="6" t="n"/>
      <c r="J756" s="6">
        <f>IF(E756&lt;&gt;"Car/Van","",SUMIFS($I$8:I756,$E$8:E756,"Car/Van",$A$8:A756,"&gt;="&amp;='Settings &amp; Rates'!$B$3,$A$8:A756,"&lt;="&amp;='Settings &amp; Rates'!$B$4))</f>
        <v/>
      </c>
      <c r="K756" s="6">
        <f>IFERROR(IF(I756=0,"",IF(E756="Car/Van",  (MIN(MAX(='Settings &amp; Rates'!$B$13-SUMIFS($I$8:I755,$E$8:E755,"Car/Van",$A$8:A755,"&gt;="&amp;='Settings &amp; Rates'!$B$3,$A$8:A755,"&lt;="&amp;='Settings &amp; Rates'!$B$4)),I756)*='Settings &amp; Rates'!$B$8  +MAX(I756-MAX(0,='Settings &amp; Rates'!$B$13-SUMIFS($I$8:I755,$E$8:E755,"Car/Van",$A$8:A755,"&gt;="&amp;='Settings &amp; Rates'!$B$3,$A$8:A755,"&lt;="&amp;='Settings &amp; Rates'!$B$4)),0)*='Settings &amp; Rates'!$B$9)/I756,IF(E756="Motorcycle",='Settings &amp; Rates'!$B$10,IF(E756="Bicycle",='Settings &amp; Rates'!$B$11,"")))),"")</f>
        <v/>
      </c>
      <c r="L756" s="6">
        <f>IF(E756="Car/Van",='Settings &amp; Rates'!$B$12*F756,0)</f>
        <v/>
      </c>
      <c r="M756" s="7">
        <f>IFERROR(IF(I756=0,"",IF(E756="Car/Van",  MIN(MAX(='Settings &amp; Rates'!$B$13-SUMIFS($I$8:I755,$E$8:E755,"Car/Van",$A$8:A755,"&gt;="&amp;='Settings &amp; Rates'!$B$3,$A$8:A755,"&lt;="&amp;='Settings &amp; Rates'!$B$4)),I756)*='Settings &amp; Rates'!$B$8 +MAX(I756-MAX(0,='Settings &amp; Rates'!$B$13-SUMIFS($I$8:I755,$E$8:E755,"Car/Van",$A$8:A755,"&gt;="&amp;='Settings &amp; Rates'!$B$3,$A$8:A755,"&lt;="&amp;='Settings &amp; Rates'!$B$4)),0)*='Settings &amp; Rates'!$B$9 +I756*F756*='Settings &amp; Rates'!$B$12,IF(E756="Motorcycle",I756*='Settings &amp; Rates'!$B$10,IF(E756="Bicycle",I756*='Settings &amp; Rates'!$B$11,0)))),"")</f>
        <v/>
      </c>
      <c r="N756" s="6" t="n"/>
    </row>
    <row r="757">
      <c r="A757" s="5" t="n"/>
      <c r="B757" s="6" t="n"/>
      <c r="C757" s="6" t="n"/>
      <c r="D757" s="6" t="n"/>
      <c r="E757" s="6" t="n"/>
      <c r="F757" s="6" t="n"/>
      <c r="G757" s="6" t="n"/>
      <c r="H757" s="6" t="n"/>
      <c r="I757" s="6" t="n"/>
      <c r="J757" s="6">
        <f>IF(E757&lt;&gt;"Car/Van","",SUMIFS($I$8:I757,$E$8:E757,"Car/Van",$A$8:A757,"&gt;="&amp;='Settings &amp; Rates'!$B$3,$A$8:A757,"&lt;="&amp;='Settings &amp; Rates'!$B$4))</f>
        <v/>
      </c>
      <c r="K757" s="6">
        <f>IFERROR(IF(I757=0,"",IF(E757="Car/Van",  (MIN(MAX(='Settings &amp; Rates'!$B$13-SUMIFS($I$8:I756,$E$8:E756,"Car/Van",$A$8:A756,"&gt;="&amp;='Settings &amp; Rates'!$B$3,$A$8:A756,"&lt;="&amp;='Settings &amp; Rates'!$B$4)),I757)*='Settings &amp; Rates'!$B$8  +MAX(I757-MAX(0,='Settings &amp; Rates'!$B$13-SUMIFS($I$8:I756,$E$8:E756,"Car/Van",$A$8:A756,"&gt;="&amp;='Settings &amp; Rates'!$B$3,$A$8:A756,"&lt;="&amp;='Settings &amp; Rates'!$B$4)),0)*='Settings &amp; Rates'!$B$9)/I757,IF(E757="Motorcycle",='Settings &amp; Rates'!$B$10,IF(E757="Bicycle",='Settings &amp; Rates'!$B$11,"")))),"")</f>
        <v/>
      </c>
      <c r="L757" s="6">
        <f>IF(E757="Car/Van",='Settings &amp; Rates'!$B$12*F757,0)</f>
        <v/>
      </c>
      <c r="M757" s="7">
        <f>IFERROR(IF(I757=0,"",IF(E757="Car/Van",  MIN(MAX(='Settings &amp; Rates'!$B$13-SUMIFS($I$8:I756,$E$8:E756,"Car/Van",$A$8:A756,"&gt;="&amp;='Settings &amp; Rates'!$B$3,$A$8:A756,"&lt;="&amp;='Settings &amp; Rates'!$B$4)),I757)*='Settings &amp; Rates'!$B$8 +MAX(I757-MAX(0,='Settings &amp; Rates'!$B$13-SUMIFS($I$8:I756,$E$8:E756,"Car/Van",$A$8:A756,"&gt;="&amp;='Settings &amp; Rates'!$B$3,$A$8:A756,"&lt;="&amp;='Settings &amp; Rates'!$B$4)),0)*='Settings &amp; Rates'!$B$9 +I757*F757*='Settings &amp; Rates'!$B$12,IF(E757="Motorcycle",I757*='Settings &amp; Rates'!$B$10,IF(E757="Bicycle",I757*='Settings &amp; Rates'!$B$11,0)))),"")</f>
        <v/>
      </c>
      <c r="N757" s="6" t="n"/>
    </row>
    <row r="758">
      <c r="A758" s="5" t="n"/>
      <c r="B758" s="6" t="n"/>
      <c r="C758" s="6" t="n"/>
      <c r="D758" s="6" t="n"/>
      <c r="E758" s="6" t="n"/>
      <c r="F758" s="6" t="n"/>
      <c r="G758" s="6" t="n"/>
      <c r="H758" s="6" t="n"/>
      <c r="I758" s="6" t="n"/>
      <c r="J758" s="6">
        <f>IF(E758&lt;&gt;"Car/Van","",SUMIFS($I$8:I758,$E$8:E758,"Car/Van",$A$8:A758,"&gt;="&amp;='Settings &amp; Rates'!$B$3,$A$8:A758,"&lt;="&amp;='Settings &amp; Rates'!$B$4))</f>
        <v/>
      </c>
      <c r="K758" s="6">
        <f>IFERROR(IF(I758=0,"",IF(E758="Car/Van",  (MIN(MAX(='Settings &amp; Rates'!$B$13-SUMIFS($I$8:I757,$E$8:E757,"Car/Van",$A$8:A757,"&gt;="&amp;='Settings &amp; Rates'!$B$3,$A$8:A757,"&lt;="&amp;='Settings &amp; Rates'!$B$4)),I758)*='Settings &amp; Rates'!$B$8  +MAX(I758-MAX(0,='Settings &amp; Rates'!$B$13-SUMIFS($I$8:I757,$E$8:E757,"Car/Van",$A$8:A757,"&gt;="&amp;='Settings &amp; Rates'!$B$3,$A$8:A757,"&lt;="&amp;='Settings &amp; Rates'!$B$4)),0)*='Settings &amp; Rates'!$B$9)/I758,IF(E758="Motorcycle",='Settings &amp; Rates'!$B$10,IF(E758="Bicycle",='Settings &amp; Rates'!$B$11,"")))),"")</f>
        <v/>
      </c>
      <c r="L758" s="6">
        <f>IF(E758="Car/Van",='Settings &amp; Rates'!$B$12*F758,0)</f>
        <v/>
      </c>
      <c r="M758" s="7">
        <f>IFERROR(IF(I758=0,"",IF(E758="Car/Van",  MIN(MAX(='Settings &amp; Rates'!$B$13-SUMIFS($I$8:I757,$E$8:E757,"Car/Van",$A$8:A757,"&gt;="&amp;='Settings &amp; Rates'!$B$3,$A$8:A757,"&lt;="&amp;='Settings &amp; Rates'!$B$4)),I758)*='Settings &amp; Rates'!$B$8 +MAX(I758-MAX(0,='Settings &amp; Rates'!$B$13-SUMIFS($I$8:I757,$E$8:E757,"Car/Van",$A$8:A757,"&gt;="&amp;='Settings &amp; Rates'!$B$3,$A$8:A757,"&lt;="&amp;='Settings &amp; Rates'!$B$4)),0)*='Settings &amp; Rates'!$B$9 +I758*F758*='Settings &amp; Rates'!$B$12,IF(E758="Motorcycle",I758*='Settings &amp; Rates'!$B$10,IF(E758="Bicycle",I758*='Settings &amp; Rates'!$B$11,0)))),"")</f>
        <v/>
      </c>
      <c r="N758" s="6" t="n"/>
    </row>
    <row r="759">
      <c r="A759" s="5" t="n"/>
      <c r="B759" s="6" t="n"/>
      <c r="C759" s="6" t="n"/>
      <c r="D759" s="6" t="n"/>
      <c r="E759" s="6" t="n"/>
      <c r="F759" s="6" t="n"/>
      <c r="G759" s="6" t="n"/>
      <c r="H759" s="6" t="n"/>
      <c r="I759" s="6" t="n"/>
      <c r="J759" s="6">
        <f>IF(E759&lt;&gt;"Car/Van","",SUMIFS($I$8:I759,$E$8:E759,"Car/Van",$A$8:A759,"&gt;="&amp;='Settings &amp; Rates'!$B$3,$A$8:A759,"&lt;="&amp;='Settings &amp; Rates'!$B$4))</f>
        <v/>
      </c>
      <c r="K759" s="6">
        <f>IFERROR(IF(I759=0,"",IF(E759="Car/Van",  (MIN(MAX(='Settings &amp; Rates'!$B$13-SUMIFS($I$8:I758,$E$8:E758,"Car/Van",$A$8:A758,"&gt;="&amp;='Settings &amp; Rates'!$B$3,$A$8:A758,"&lt;="&amp;='Settings &amp; Rates'!$B$4)),I759)*='Settings &amp; Rates'!$B$8  +MAX(I759-MAX(0,='Settings &amp; Rates'!$B$13-SUMIFS($I$8:I758,$E$8:E758,"Car/Van",$A$8:A758,"&gt;="&amp;='Settings &amp; Rates'!$B$3,$A$8:A758,"&lt;="&amp;='Settings &amp; Rates'!$B$4)),0)*='Settings &amp; Rates'!$B$9)/I759,IF(E759="Motorcycle",='Settings &amp; Rates'!$B$10,IF(E759="Bicycle",='Settings &amp; Rates'!$B$11,"")))),"")</f>
        <v/>
      </c>
      <c r="L759" s="6">
        <f>IF(E759="Car/Van",='Settings &amp; Rates'!$B$12*F759,0)</f>
        <v/>
      </c>
      <c r="M759" s="7">
        <f>IFERROR(IF(I759=0,"",IF(E759="Car/Van",  MIN(MAX(='Settings &amp; Rates'!$B$13-SUMIFS($I$8:I758,$E$8:E758,"Car/Van",$A$8:A758,"&gt;="&amp;='Settings &amp; Rates'!$B$3,$A$8:A758,"&lt;="&amp;='Settings &amp; Rates'!$B$4)),I759)*='Settings &amp; Rates'!$B$8 +MAX(I759-MAX(0,='Settings &amp; Rates'!$B$13-SUMIFS($I$8:I758,$E$8:E758,"Car/Van",$A$8:A758,"&gt;="&amp;='Settings &amp; Rates'!$B$3,$A$8:A758,"&lt;="&amp;='Settings &amp; Rates'!$B$4)),0)*='Settings &amp; Rates'!$B$9 +I759*F759*='Settings &amp; Rates'!$B$12,IF(E759="Motorcycle",I759*='Settings &amp; Rates'!$B$10,IF(E759="Bicycle",I759*='Settings &amp; Rates'!$B$11,0)))),"")</f>
        <v/>
      </c>
      <c r="N759" s="6" t="n"/>
    </row>
    <row r="760">
      <c r="A760" s="5" t="n"/>
      <c r="B760" s="6" t="n"/>
      <c r="C760" s="6" t="n"/>
      <c r="D760" s="6" t="n"/>
      <c r="E760" s="6" t="n"/>
      <c r="F760" s="6" t="n"/>
      <c r="G760" s="6" t="n"/>
      <c r="H760" s="6" t="n"/>
      <c r="I760" s="6" t="n"/>
      <c r="J760" s="6">
        <f>IF(E760&lt;&gt;"Car/Van","",SUMIFS($I$8:I760,$E$8:E760,"Car/Van",$A$8:A760,"&gt;="&amp;='Settings &amp; Rates'!$B$3,$A$8:A760,"&lt;="&amp;='Settings &amp; Rates'!$B$4))</f>
        <v/>
      </c>
      <c r="K760" s="6">
        <f>IFERROR(IF(I760=0,"",IF(E760="Car/Van",  (MIN(MAX(='Settings &amp; Rates'!$B$13-SUMIFS($I$8:I759,$E$8:E759,"Car/Van",$A$8:A759,"&gt;="&amp;='Settings &amp; Rates'!$B$3,$A$8:A759,"&lt;="&amp;='Settings &amp; Rates'!$B$4)),I760)*='Settings &amp; Rates'!$B$8  +MAX(I760-MAX(0,='Settings &amp; Rates'!$B$13-SUMIFS($I$8:I759,$E$8:E759,"Car/Van",$A$8:A759,"&gt;="&amp;='Settings &amp; Rates'!$B$3,$A$8:A759,"&lt;="&amp;='Settings &amp; Rates'!$B$4)),0)*='Settings &amp; Rates'!$B$9)/I760,IF(E760="Motorcycle",='Settings &amp; Rates'!$B$10,IF(E760="Bicycle",='Settings &amp; Rates'!$B$11,"")))),"")</f>
        <v/>
      </c>
      <c r="L760" s="6">
        <f>IF(E760="Car/Van",='Settings &amp; Rates'!$B$12*F760,0)</f>
        <v/>
      </c>
      <c r="M760" s="7">
        <f>IFERROR(IF(I760=0,"",IF(E760="Car/Van",  MIN(MAX(='Settings &amp; Rates'!$B$13-SUMIFS($I$8:I759,$E$8:E759,"Car/Van",$A$8:A759,"&gt;="&amp;='Settings &amp; Rates'!$B$3,$A$8:A759,"&lt;="&amp;='Settings &amp; Rates'!$B$4)),I760)*='Settings &amp; Rates'!$B$8 +MAX(I760-MAX(0,='Settings &amp; Rates'!$B$13-SUMIFS($I$8:I759,$E$8:E759,"Car/Van",$A$8:A759,"&gt;="&amp;='Settings &amp; Rates'!$B$3,$A$8:A759,"&lt;="&amp;='Settings &amp; Rates'!$B$4)),0)*='Settings &amp; Rates'!$B$9 +I760*F760*='Settings &amp; Rates'!$B$12,IF(E760="Motorcycle",I760*='Settings &amp; Rates'!$B$10,IF(E760="Bicycle",I760*='Settings &amp; Rates'!$B$11,0)))),"")</f>
        <v/>
      </c>
      <c r="N760" s="6" t="n"/>
    </row>
    <row r="761">
      <c r="A761" s="5" t="n"/>
      <c r="B761" s="6" t="n"/>
      <c r="C761" s="6" t="n"/>
      <c r="D761" s="6" t="n"/>
      <c r="E761" s="6" t="n"/>
      <c r="F761" s="6" t="n"/>
      <c r="G761" s="6" t="n"/>
      <c r="H761" s="6" t="n"/>
      <c r="I761" s="6" t="n"/>
      <c r="J761" s="6">
        <f>IF(E761&lt;&gt;"Car/Van","",SUMIFS($I$8:I761,$E$8:E761,"Car/Van",$A$8:A761,"&gt;="&amp;='Settings &amp; Rates'!$B$3,$A$8:A761,"&lt;="&amp;='Settings &amp; Rates'!$B$4))</f>
        <v/>
      </c>
      <c r="K761" s="6">
        <f>IFERROR(IF(I761=0,"",IF(E761="Car/Van",  (MIN(MAX(='Settings &amp; Rates'!$B$13-SUMIFS($I$8:I760,$E$8:E760,"Car/Van",$A$8:A760,"&gt;="&amp;='Settings &amp; Rates'!$B$3,$A$8:A760,"&lt;="&amp;='Settings &amp; Rates'!$B$4)),I761)*='Settings &amp; Rates'!$B$8  +MAX(I761-MAX(0,='Settings &amp; Rates'!$B$13-SUMIFS($I$8:I760,$E$8:E760,"Car/Van",$A$8:A760,"&gt;="&amp;='Settings &amp; Rates'!$B$3,$A$8:A760,"&lt;="&amp;='Settings &amp; Rates'!$B$4)),0)*='Settings &amp; Rates'!$B$9)/I761,IF(E761="Motorcycle",='Settings &amp; Rates'!$B$10,IF(E761="Bicycle",='Settings &amp; Rates'!$B$11,"")))),"")</f>
        <v/>
      </c>
      <c r="L761" s="6">
        <f>IF(E761="Car/Van",='Settings &amp; Rates'!$B$12*F761,0)</f>
        <v/>
      </c>
      <c r="M761" s="7">
        <f>IFERROR(IF(I761=0,"",IF(E761="Car/Van",  MIN(MAX(='Settings &amp; Rates'!$B$13-SUMIFS($I$8:I760,$E$8:E760,"Car/Van",$A$8:A760,"&gt;="&amp;='Settings &amp; Rates'!$B$3,$A$8:A760,"&lt;="&amp;='Settings &amp; Rates'!$B$4)),I761)*='Settings &amp; Rates'!$B$8 +MAX(I761-MAX(0,='Settings &amp; Rates'!$B$13-SUMIFS($I$8:I760,$E$8:E760,"Car/Van",$A$8:A760,"&gt;="&amp;='Settings &amp; Rates'!$B$3,$A$8:A760,"&lt;="&amp;='Settings &amp; Rates'!$B$4)),0)*='Settings &amp; Rates'!$B$9 +I761*F761*='Settings &amp; Rates'!$B$12,IF(E761="Motorcycle",I761*='Settings &amp; Rates'!$B$10,IF(E761="Bicycle",I761*='Settings &amp; Rates'!$B$11,0)))),"")</f>
        <v/>
      </c>
      <c r="N761" s="6" t="n"/>
    </row>
    <row r="762">
      <c r="A762" s="5" t="n"/>
      <c r="B762" s="6" t="n"/>
      <c r="C762" s="6" t="n"/>
      <c r="D762" s="6" t="n"/>
      <c r="E762" s="6" t="n"/>
      <c r="F762" s="6" t="n"/>
      <c r="G762" s="6" t="n"/>
      <c r="H762" s="6" t="n"/>
      <c r="I762" s="6" t="n"/>
      <c r="J762" s="6">
        <f>IF(E762&lt;&gt;"Car/Van","",SUMIFS($I$8:I762,$E$8:E762,"Car/Van",$A$8:A762,"&gt;="&amp;='Settings &amp; Rates'!$B$3,$A$8:A762,"&lt;="&amp;='Settings &amp; Rates'!$B$4))</f>
        <v/>
      </c>
      <c r="K762" s="6">
        <f>IFERROR(IF(I762=0,"",IF(E762="Car/Van",  (MIN(MAX(='Settings &amp; Rates'!$B$13-SUMIFS($I$8:I761,$E$8:E761,"Car/Van",$A$8:A761,"&gt;="&amp;='Settings &amp; Rates'!$B$3,$A$8:A761,"&lt;="&amp;='Settings &amp; Rates'!$B$4)),I762)*='Settings &amp; Rates'!$B$8  +MAX(I762-MAX(0,='Settings &amp; Rates'!$B$13-SUMIFS($I$8:I761,$E$8:E761,"Car/Van",$A$8:A761,"&gt;="&amp;='Settings &amp; Rates'!$B$3,$A$8:A761,"&lt;="&amp;='Settings &amp; Rates'!$B$4)),0)*='Settings &amp; Rates'!$B$9)/I762,IF(E762="Motorcycle",='Settings &amp; Rates'!$B$10,IF(E762="Bicycle",='Settings &amp; Rates'!$B$11,"")))),"")</f>
        <v/>
      </c>
      <c r="L762" s="6">
        <f>IF(E762="Car/Van",='Settings &amp; Rates'!$B$12*F762,0)</f>
        <v/>
      </c>
      <c r="M762" s="7">
        <f>IFERROR(IF(I762=0,"",IF(E762="Car/Van",  MIN(MAX(='Settings &amp; Rates'!$B$13-SUMIFS($I$8:I761,$E$8:E761,"Car/Van",$A$8:A761,"&gt;="&amp;='Settings &amp; Rates'!$B$3,$A$8:A761,"&lt;="&amp;='Settings &amp; Rates'!$B$4)),I762)*='Settings &amp; Rates'!$B$8 +MAX(I762-MAX(0,='Settings &amp; Rates'!$B$13-SUMIFS($I$8:I761,$E$8:E761,"Car/Van",$A$8:A761,"&gt;="&amp;='Settings &amp; Rates'!$B$3,$A$8:A761,"&lt;="&amp;='Settings &amp; Rates'!$B$4)),0)*='Settings &amp; Rates'!$B$9 +I762*F762*='Settings &amp; Rates'!$B$12,IF(E762="Motorcycle",I762*='Settings &amp; Rates'!$B$10,IF(E762="Bicycle",I762*='Settings &amp; Rates'!$B$11,0)))),"")</f>
        <v/>
      </c>
      <c r="N762" s="6" t="n"/>
    </row>
    <row r="763">
      <c r="A763" s="5" t="n"/>
      <c r="B763" s="6" t="n"/>
      <c r="C763" s="6" t="n"/>
      <c r="D763" s="6" t="n"/>
      <c r="E763" s="6" t="n"/>
      <c r="F763" s="6" t="n"/>
      <c r="G763" s="6" t="n"/>
      <c r="H763" s="6" t="n"/>
      <c r="I763" s="6" t="n"/>
      <c r="J763" s="6">
        <f>IF(E763&lt;&gt;"Car/Van","",SUMIFS($I$8:I763,$E$8:E763,"Car/Van",$A$8:A763,"&gt;="&amp;='Settings &amp; Rates'!$B$3,$A$8:A763,"&lt;="&amp;='Settings &amp; Rates'!$B$4))</f>
        <v/>
      </c>
      <c r="K763" s="6">
        <f>IFERROR(IF(I763=0,"",IF(E763="Car/Van",  (MIN(MAX(='Settings &amp; Rates'!$B$13-SUMIFS($I$8:I762,$E$8:E762,"Car/Van",$A$8:A762,"&gt;="&amp;='Settings &amp; Rates'!$B$3,$A$8:A762,"&lt;="&amp;='Settings &amp; Rates'!$B$4)),I763)*='Settings &amp; Rates'!$B$8  +MAX(I763-MAX(0,='Settings &amp; Rates'!$B$13-SUMIFS($I$8:I762,$E$8:E762,"Car/Van",$A$8:A762,"&gt;="&amp;='Settings &amp; Rates'!$B$3,$A$8:A762,"&lt;="&amp;='Settings &amp; Rates'!$B$4)),0)*='Settings &amp; Rates'!$B$9)/I763,IF(E763="Motorcycle",='Settings &amp; Rates'!$B$10,IF(E763="Bicycle",='Settings &amp; Rates'!$B$11,"")))),"")</f>
        <v/>
      </c>
      <c r="L763" s="6">
        <f>IF(E763="Car/Van",='Settings &amp; Rates'!$B$12*F763,0)</f>
        <v/>
      </c>
      <c r="M763" s="7">
        <f>IFERROR(IF(I763=0,"",IF(E763="Car/Van",  MIN(MAX(='Settings &amp; Rates'!$B$13-SUMIFS($I$8:I762,$E$8:E762,"Car/Van",$A$8:A762,"&gt;="&amp;='Settings &amp; Rates'!$B$3,$A$8:A762,"&lt;="&amp;='Settings &amp; Rates'!$B$4)),I763)*='Settings &amp; Rates'!$B$8 +MAX(I763-MAX(0,='Settings &amp; Rates'!$B$13-SUMIFS($I$8:I762,$E$8:E762,"Car/Van",$A$8:A762,"&gt;="&amp;='Settings &amp; Rates'!$B$3,$A$8:A762,"&lt;="&amp;='Settings &amp; Rates'!$B$4)),0)*='Settings &amp; Rates'!$B$9 +I763*F763*='Settings &amp; Rates'!$B$12,IF(E763="Motorcycle",I763*='Settings &amp; Rates'!$B$10,IF(E763="Bicycle",I763*='Settings &amp; Rates'!$B$11,0)))),"")</f>
        <v/>
      </c>
      <c r="N763" s="6" t="n"/>
    </row>
    <row r="764">
      <c r="A764" s="5" t="n"/>
      <c r="B764" s="6" t="n"/>
      <c r="C764" s="6" t="n"/>
      <c r="D764" s="6" t="n"/>
      <c r="E764" s="6" t="n"/>
      <c r="F764" s="6" t="n"/>
      <c r="G764" s="6" t="n"/>
      <c r="H764" s="6" t="n"/>
      <c r="I764" s="6" t="n"/>
      <c r="J764" s="6">
        <f>IF(E764&lt;&gt;"Car/Van","",SUMIFS($I$8:I764,$E$8:E764,"Car/Van",$A$8:A764,"&gt;="&amp;='Settings &amp; Rates'!$B$3,$A$8:A764,"&lt;="&amp;='Settings &amp; Rates'!$B$4))</f>
        <v/>
      </c>
      <c r="K764" s="6">
        <f>IFERROR(IF(I764=0,"",IF(E764="Car/Van",  (MIN(MAX(='Settings &amp; Rates'!$B$13-SUMIFS($I$8:I763,$E$8:E763,"Car/Van",$A$8:A763,"&gt;="&amp;='Settings &amp; Rates'!$B$3,$A$8:A763,"&lt;="&amp;='Settings &amp; Rates'!$B$4)),I764)*='Settings &amp; Rates'!$B$8  +MAX(I764-MAX(0,='Settings &amp; Rates'!$B$13-SUMIFS($I$8:I763,$E$8:E763,"Car/Van",$A$8:A763,"&gt;="&amp;='Settings &amp; Rates'!$B$3,$A$8:A763,"&lt;="&amp;='Settings &amp; Rates'!$B$4)),0)*='Settings &amp; Rates'!$B$9)/I764,IF(E764="Motorcycle",='Settings &amp; Rates'!$B$10,IF(E764="Bicycle",='Settings &amp; Rates'!$B$11,"")))),"")</f>
        <v/>
      </c>
      <c r="L764" s="6">
        <f>IF(E764="Car/Van",='Settings &amp; Rates'!$B$12*F764,0)</f>
        <v/>
      </c>
      <c r="M764" s="7">
        <f>IFERROR(IF(I764=0,"",IF(E764="Car/Van",  MIN(MAX(='Settings &amp; Rates'!$B$13-SUMIFS($I$8:I763,$E$8:E763,"Car/Van",$A$8:A763,"&gt;="&amp;='Settings &amp; Rates'!$B$3,$A$8:A763,"&lt;="&amp;='Settings &amp; Rates'!$B$4)),I764)*='Settings &amp; Rates'!$B$8 +MAX(I764-MAX(0,='Settings &amp; Rates'!$B$13-SUMIFS($I$8:I763,$E$8:E763,"Car/Van",$A$8:A763,"&gt;="&amp;='Settings &amp; Rates'!$B$3,$A$8:A763,"&lt;="&amp;='Settings &amp; Rates'!$B$4)),0)*='Settings &amp; Rates'!$B$9 +I764*F764*='Settings &amp; Rates'!$B$12,IF(E764="Motorcycle",I764*='Settings &amp; Rates'!$B$10,IF(E764="Bicycle",I764*='Settings &amp; Rates'!$B$11,0)))),"")</f>
        <v/>
      </c>
      <c r="N764" s="6" t="n"/>
    </row>
    <row r="765">
      <c r="A765" s="5" t="n"/>
      <c r="B765" s="6" t="n"/>
      <c r="C765" s="6" t="n"/>
      <c r="D765" s="6" t="n"/>
      <c r="E765" s="6" t="n"/>
      <c r="F765" s="6" t="n"/>
      <c r="G765" s="6" t="n"/>
      <c r="H765" s="6" t="n"/>
      <c r="I765" s="6" t="n"/>
      <c r="J765" s="6">
        <f>IF(E765&lt;&gt;"Car/Van","",SUMIFS($I$8:I765,$E$8:E765,"Car/Van",$A$8:A765,"&gt;="&amp;='Settings &amp; Rates'!$B$3,$A$8:A765,"&lt;="&amp;='Settings &amp; Rates'!$B$4))</f>
        <v/>
      </c>
      <c r="K765" s="6">
        <f>IFERROR(IF(I765=0,"",IF(E765="Car/Van",  (MIN(MAX(='Settings &amp; Rates'!$B$13-SUMIFS($I$8:I764,$E$8:E764,"Car/Van",$A$8:A764,"&gt;="&amp;='Settings &amp; Rates'!$B$3,$A$8:A764,"&lt;="&amp;='Settings &amp; Rates'!$B$4)),I765)*='Settings &amp; Rates'!$B$8  +MAX(I765-MAX(0,='Settings &amp; Rates'!$B$13-SUMIFS($I$8:I764,$E$8:E764,"Car/Van",$A$8:A764,"&gt;="&amp;='Settings &amp; Rates'!$B$3,$A$8:A764,"&lt;="&amp;='Settings &amp; Rates'!$B$4)),0)*='Settings &amp; Rates'!$B$9)/I765,IF(E765="Motorcycle",='Settings &amp; Rates'!$B$10,IF(E765="Bicycle",='Settings &amp; Rates'!$B$11,"")))),"")</f>
        <v/>
      </c>
      <c r="L765" s="6">
        <f>IF(E765="Car/Van",='Settings &amp; Rates'!$B$12*F765,0)</f>
        <v/>
      </c>
      <c r="M765" s="7">
        <f>IFERROR(IF(I765=0,"",IF(E765="Car/Van",  MIN(MAX(='Settings &amp; Rates'!$B$13-SUMIFS($I$8:I764,$E$8:E764,"Car/Van",$A$8:A764,"&gt;="&amp;='Settings &amp; Rates'!$B$3,$A$8:A764,"&lt;="&amp;='Settings &amp; Rates'!$B$4)),I765)*='Settings &amp; Rates'!$B$8 +MAX(I765-MAX(0,='Settings &amp; Rates'!$B$13-SUMIFS($I$8:I764,$E$8:E764,"Car/Van",$A$8:A764,"&gt;="&amp;='Settings &amp; Rates'!$B$3,$A$8:A764,"&lt;="&amp;='Settings &amp; Rates'!$B$4)),0)*='Settings &amp; Rates'!$B$9 +I765*F765*='Settings &amp; Rates'!$B$12,IF(E765="Motorcycle",I765*='Settings &amp; Rates'!$B$10,IF(E765="Bicycle",I765*='Settings &amp; Rates'!$B$11,0)))),"")</f>
        <v/>
      </c>
      <c r="N765" s="6" t="n"/>
    </row>
    <row r="766">
      <c r="A766" s="5" t="n"/>
      <c r="B766" s="6" t="n"/>
      <c r="C766" s="6" t="n"/>
      <c r="D766" s="6" t="n"/>
      <c r="E766" s="6" t="n"/>
      <c r="F766" s="6" t="n"/>
      <c r="G766" s="6" t="n"/>
      <c r="H766" s="6" t="n"/>
      <c r="I766" s="6" t="n"/>
      <c r="J766" s="6">
        <f>IF(E766&lt;&gt;"Car/Van","",SUMIFS($I$8:I766,$E$8:E766,"Car/Van",$A$8:A766,"&gt;="&amp;='Settings &amp; Rates'!$B$3,$A$8:A766,"&lt;="&amp;='Settings &amp; Rates'!$B$4))</f>
        <v/>
      </c>
      <c r="K766" s="6">
        <f>IFERROR(IF(I766=0,"",IF(E766="Car/Van",  (MIN(MAX(='Settings &amp; Rates'!$B$13-SUMIFS($I$8:I765,$E$8:E765,"Car/Van",$A$8:A765,"&gt;="&amp;='Settings &amp; Rates'!$B$3,$A$8:A765,"&lt;="&amp;='Settings &amp; Rates'!$B$4)),I766)*='Settings &amp; Rates'!$B$8  +MAX(I766-MAX(0,='Settings &amp; Rates'!$B$13-SUMIFS($I$8:I765,$E$8:E765,"Car/Van",$A$8:A765,"&gt;="&amp;='Settings &amp; Rates'!$B$3,$A$8:A765,"&lt;="&amp;='Settings &amp; Rates'!$B$4)),0)*='Settings &amp; Rates'!$B$9)/I766,IF(E766="Motorcycle",='Settings &amp; Rates'!$B$10,IF(E766="Bicycle",='Settings &amp; Rates'!$B$11,"")))),"")</f>
        <v/>
      </c>
      <c r="L766" s="6">
        <f>IF(E766="Car/Van",='Settings &amp; Rates'!$B$12*F766,0)</f>
        <v/>
      </c>
      <c r="M766" s="7">
        <f>IFERROR(IF(I766=0,"",IF(E766="Car/Van",  MIN(MAX(='Settings &amp; Rates'!$B$13-SUMIFS($I$8:I765,$E$8:E765,"Car/Van",$A$8:A765,"&gt;="&amp;='Settings &amp; Rates'!$B$3,$A$8:A765,"&lt;="&amp;='Settings &amp; Rates'!$B$4)),I766)*='Settings &amp; Rates'!$B$8 +MAX(I766-MAX(0,='Settings &amp; Rates'!$B$13-SUMIFS($I$8:I765,$E$8:E765,"Car/Van",$A$8:A765,"&gt;="&amp;='Settings &amp; Rates'!$B$3,$A$8:A765,"&lt;="&amp;='Settings &amp; Rates'!$B$4)),0)*='Settings &amp; Rates'!$B$9 +I766*F766*='Settings &amp; Rates'!$B$12,IF(E766="Motorcycle",I766*='Settings &amp; Rates'!$B$10,IF(E766="Bicycle",I766*='Settings &amp; Rates'!$B$11,0)))),"")</f>
        <v/>
      </c>
      <c r="N766" s="6" t="n"/>
    </row>
    <row r="767">
      <c r="A767" s="5" t="n"/>
      <c r="B767" s="6" t="n"/>
      <c r="C767" s="6" t="n"/>
      <c r="D767" s="6" t="n"/>
      <c r="E767" s="6" t="n"/>
      <c r="F767" s="6" t="n"/>
      <c r="G767" s="6" t="n"/>
      <c r="H767" s="6" t="n"/>
      <c r="I767" s="6" t="n"/>
      <c r="J767" s="6">
        <f>IF(E767&lt;&gt;"Car/Van","",SUMIFS($I$8:I767,$E$8:E767,"Car/Van",$A$8:A767,"&gt;="&amp;='Settings &amp; Rates'!$B$3,$A$8:A767,"&lt;="&amp;='Settings &amp; Rates'!$B$4))</f>
        <v/>
      </c>
      <c r="K767" s="6">
        <f>IFERROR(IF(I767=0,"",IF(E767="Car/Van",  (MIN(MAX(='Settings &amp; Rates'!$B$13-SUMIFS($I$8:I766,$E$8:E766,"Car/Van",$A$8:A766,"&gt;="&amp;='Settings &amp; Rates'!$B$3,$A$8:A766,"&lt;="&amp;='Settings &amp; Rates'!$B$4)),I767)*='Settings &amp; Rates'!$B$8  +MAX(I767-MAX(0,='Settings &amp; Rates'!$B$13-SUMIFS($I$8:I766,$E$8:E766,"Car/Van",$A$8:A766,"&gt;="&amp;='Settings &amp; Rates'!$B$3,$A$8:A766,"&lt;="&amp;='Settings &amp; Rates'!$B$4)),0)*='Settings &amp; Rates'!$B$9)/I767,IF(E767="Motorcycle",='Settings &amp; Rates'!$B$10,IF(E767="Bicycle",='Settings &amp; Rates'!$B$11,"")))),"")</f>
        <v/>
      </c>
      <c r="L767" s="6">
        <f>IF(E767="Car/Van",='Settings &amp; Rates'!$B$12*F767,0)</f>
        <v/>
      </c>
      <c r="M767" s="7">
        <f>IFERROR(IF(I767=0,"",IF(E767="Car/Van",  MIN(MAX(='Settings &amp; Rates'!$B$13-SUMIFS($I$8:I766,$E$8:E766,"Car/Van",$A$8:A766,"&gt;="&amp;='Settings &amp; Rates'!$B$3,$A$8:A766,"&lt;="&amp;='Settings &amp; Rates'!$B$4)),I767)*='Settings &amp; Rates'!$B$8 +MAX(I767-MAX(0,='Settings &amp; Rates'!$B$13-SUMIFS($I$8:I766,$E$8:E766,"Car/Van",$A$8:A766,"&gt;="&amp;='Settings &amp; Rates'!$B$3,$A$8:A766,"&lt;="&amp;='Settings &amp; Rates'!$B$4)),0)*='Settings &amp; Rates'!$B$9 +I767*F767*='Settings &amp; Rates'!$B$12,IF(E767="Motorcycle",I767*='Settings &amp; Rates'!$B$10,IF(E767="Bicycle",I767*='Settings &amp; Rates'!$B$11,0)))),"")</f>
        <v/>
      </c>
      <c r="N767" s="6" t="n"/>
    </row>
    <row r="768">
      <c r="A768" s="5" t="n"/>
      <c r="B768" s="6" t="n"/>
      <c r="C768" s="6" t="n"/>
      <c r="D768" s="6" t="n"/>
      <c r="E768" s="6" t="n"/>
      <c r="F768" s="6" t="n"/>
      <c r="G768" s="6" t="n"/>
      <c r="H768" s="6" t="n"/>
      <c r="I768" s="6" t="n"/>
      <c r="J768" s="6">
        <f>IF(E768&lt;&gt;"Car/Van","",SUMIFS($I$8:I768,$E$8:E768,"Car/Van",$A$8:A768,"&gt;="&amp;='Settings &amp; Rates'!$B$3,$A$8:A768,"&lt;="&amp;='Settings &amp; Rates'!$B$4))</f>
        <v/>
      </c>
      <c r="K768" s="6">
        <f>IFERROR(IF(I768=0,"",IF(E768="Car/Van",  (MIN(MAX(='Settings &amp; Rates'!$B$13-SUMIFS($I$8:I767,$E$8:E767,"Car/Van",$A$8:A767,"&gt;="&amp;='Settings &amp; Rates'!$B$3,$A$8:A767,"&lt;="&amp;='Settings &amp; Rates'!$B$4)),I768)*='Settings &amp; Rates'!$B$8  +MAX(I768-MAX(0,='Settings &amp; Rates'!$B$13-SUMIFS($I$8:I767,$E$8:E767,"Car/Van",$A$8:A767,"&gt;="&amp;='Settings &amp; Rates'!$B$3,$A$8:A767,"&lt;="&amp;='Settings &amp; Rates'!$B$4)),0)*='Settings &amp; Rates'!$B$9)/I768,IF(E768="Motorcycle",='Settings &amp; Rates'!$B$10,IF(E768="Bicycle",='Settings &amp; Rates'!$B$11,"")))),"")</f>
        <v/>
      </c>
      <c r="L768" s="6">
        <f>IF(E768="Car/Van",='Settings &amp; Rates'!$B$12*F768,0)</f>
        <v/>
      </c>
      <c r="M768" s="7">
        <f>IFERROR(IF(I768=0,"",IF(E768="Car/Van",  MIN(MAX(='Settings &amp; Rates'!$B$13-SUMIFS($I$8:I767,$E$8:E767,"Car/Van",$A$8:A767,"&gt;="&amp;='Settings &amp; Rates'!$B$3,$A$8:A767,"&lt;="&amp;='Settings &amp; Rates'!$B$4)),I768)*='Settings &amp; Rates'!$B$8 +MAX(I768-MAX(0,='Settings &amp; Rates'!$B$13-SUMIFS($I$8:I767,$E$8:E767,"Car/Van",$A$8:A767,"&gt;="&amp;='Settings &amp; Rates'!$B$3,$A$8:A767,"&lt;="&amp;='Settings &amp; Rates'!$B$4)),0)*='Settings &amp; Rates'!$B$9 +I768*F768*='Settings &amp; Rates'!$B$12,IF(E768="Motorcycle",I768*='Settings &amp; Rates'!$B$10,IF(E768="Bicycle",I768*='Settings &amp; Rates'!$B$11,0)))),"")</f>
        <v/>
      </c>
      <c r="N768" s="6" t="n"/>
    </row>
    <row r="769">
      <c r="A769" s="5" t="n"/>
      <c r="B769" s="6" t="n"/>
      <c r="C769" s="6" t="n"/>
      <c r="D769" s="6" t="n"/>
      <c r="E769" s="6" t="n"/>
      <c r="F769" s="6" t="n"/>
      <c r="G769" s="6" t="n"/>
      <c r="H769" s="6" t="n"/>
      <c r="I769" s="6" t="n"/>
      <c r="J769" s="6">
        <f>IF(E769&lt;&gt;"Car/Van","",SUMIFS($I$8:I769,$E$8:E769,"Car/Van",$A$8:A769,"&gt;="&amp;='Settings &amp; Rates'!$B$3,$A$8:A769,"&lt;="&amp;='Settings &amp; Rates'!$B$4))</f>
        <v/>
      </c>
      <c r="K769" s="6">
        <f>IFERROR(IF(I769=0,"",IF(E769="Car/Van",  (MIN(MAX(='Settings &amp; Rates'!$B$13-SUMIFS($I$8:I768,$E$8:E768,"Car/Van",$A$8:A768,"&gt;="&amp;='Settings &amp; Rates'!$B$3,$A$8:A768,"&lt;="&amp;='Settings &amp; Rates'!$B$4)),I769)*='Settings &amp; Rates'!$B$8  +MAX(I769-MAX(0,='Settings &amp; Rates'!$B$13-SUMIFS($I$8:I768,$E$8:E768,"Car/Van",$A$8:A768,"&gt;="&amp;='Settings &amp; Rates'!$B$3,$A$8:A768,"&lt;="&amp;='Settings &amp; Rates'!$B$4)),0)*='Settings &amp; Rates'!$B$9)/I769,IF(E769="Motorcycle",='Settings &amp; Rates'!$B$10,IF(E769="Bicycle",='Settings &amp; Rates'!$B$11,"")))),"")</f>
        <v/>
      </c>
      <c r="L769" s="6">
        <f>IF(E769="Car/Van",='Settings &amp; Rates'!$B$12*F769,0)</f>
        <v/>
      </c>
      <c r="M769" s="7">
        <f>IFERROR(IF(I769=0,"",IF(E769="Car/Van",  MIN(MAX(='Settings &amp; Rates'!$B$13-SUMIFS($I$8:I768,$E$8:E768,"Car/Van",$A$8:A768,"&gt;="&amp;='Settings &amp; Rates'!$B$3,$A$8:A768,"&lt;="&amp;='Settings &amp; Rates'!$B$4)),I769)*='Settings &amp; Rates'!$B$8 +MAX(I769-MAX(0,='Settings &amp; Rates'!$B$13-SUMIFS($I$8:I768,$E$8:E768,"Car/Van",$A$8:A768,"&gt;="&amp;='Settings &amp; Rates'!$B$3,$A$8:A768,"&lt;="&amp;='Settings &amp; Rates'!$B$4)),0)*='Settings &amp; Rates'!$B$9 +I769*F769*='Settings &amp; Rates'!$B$12,IF(E769="Motorcycle",I769*='Settings &amp; Rates'!$B$10,IF(E769="Bicycle",I769*='Settings &amp; Rates'!$B$11,0)))),"")</f>
        <v/>
      </c>
      <c r="N769" s="6" t="n"/>
    </row>
    <row r="770">
      <c r="A770" s="5" t="n"/>
      <c r="B770" s="6" t="n"/>
      <c r="C770" s="6" t="n"/>
      <c r="D770" s="6" t="n"/>
      <c r="E770" s="6" t="n"/>
      <c r="F770" s="6" t="n"/>
      <c r="G770" s="6" t="n"/>
      <c r="H770" s="6" t="n"/>
      <c r="I770" s="6" t="n"/>
      <c r="J770" s="6">
        <f>IF(E770&lt;&gt;"Car/Van","",SUMIFS($I$8:I770,$E$8:E770,"Car/Van",$A$8:A770,"&gt;="&amp;='Settings &amp; Rates'!$B$3,$A$8:A770,"&lt;="&amp;='Settings &amp; Rates'!$B$4))</f>
        <v/>
      </c>
      <c r="K770" s="6">
        <f>IFERROR(IF(I770=0,"",IF(E770="Car/Van",  (MIN(MAX(='Settings &amp; Rates'!$B$13-SUMIFS($I$8:I769,$E$8:E769,"Car/Van",$A$8:A769,"&gt;="&amp;='Settings &amp; Rates'!$B$3,$A$8:A769,"&lt;="&amp;='Settings &amp; Rates'!$B$4)),I770)*='Settings &amp; Rates'!$B$8  +MAX(I770-MAX(0,='Settings &amp; Rates'!$B$13-SUMIFS($I$8:I769,$E$8:E769,"Car/Van",$A$8:A769,"&gt;="&amp;='Settings &amp; Rates'!$B$3,$A$8:A769,"&lt;="&amp;='Settings &amp; Rates'!$B$4)),0)*='Settings &amp; Rates'!$B$9)/I770,IF(E770="Motorcycle",='Settings &amp; Rates'!$B$10,IF(E770="Bicycle",='Settings &amp; Rates'!$B$11,"")))),"")</f>
        <v/>
      </c>
      <c r="L770" s="6">
        <f>IF(E770="Car/Van",='Settings &amp; Rates'!$B$12*F770,0)</f>
        <v/>
      </c>
      <c r="M770" s="7">
        <f>IFERROR(IF(I770=0,"",IF(E770="Car/Van",  MIN(MAX(='Settings &amp; Rates'!$B$13-SUMIFS($I$8:I769,$E$8:E769,"Car/Van",$A$8:A769,"&gt;="&amp;='Settings &amp; Rates'!$B$3,$A$8:A769,"&lt;="&amp;='Settings &amp; Rates'!$B$4)),I770)*='Settings &amp; Rates'!$B$8 +MAX(I770-MAX(0,='Settings &amp; Rates'!$B$13-SUMIFS($I$8:I769,$E$8:E769,"Car/Van",$A$8:A769,"&gt;="&amp;='Settings &amp; Rates'!$B$3,$A$8:A769,"&lt;="&amp;='Settings &amp; Rates'!$B$4)),0)*='Settings &amp; Rates'!$B$9 +I770*F770*='Settings &amp; Rates'!$B$12,IF(E770="Motorcycle",I770*='Settings &amp; Rates'!$B$10,IF(E770="Bicycle",I770*='Settings &amp; Rates'!$B$11,0)))),"")</f>
        <v/>
      </c>
      <c r="N770" s="6" t="n"/>
    </row>
    <row r="771">
      <c r="A771" s="5" t="n"/>
      <c r="B771" s="6" t="n"/>
      <c r="C771" s="6" t="n"/>
      <c r="D771" s="6" t="n"/>
      <c r="E771" s="6" t="n"/>
      <c r="F771" s="6" t="n"/>
      <c r="G771" s="6" t="n"/>
      <c r="H771" s="6" t="n"/>
      <c r="I771" s="6" t="n"/>
      <c r="J771" s="6">
        <f>IF(E771&lt;&gt;"Car/Van","",SUMIFS($I$8:I771,$E$8:E771,"Car/Van",$A$8:A771,"&gt;="&amp;='Settings &amp; Rates'!$B$3,$A$8:A771,"&lt;="&amp;='Settings &amp; Rates'!$B$4))</f>
        <v/>
      </c>
      <c r="K771" s="6">
        <f>IFERROR(IF(I771=0,"",IF(E771="Car/Van",  (MIN(MAX(='Settings &amp; Rates'!$B$13-SUMIFS($I$8:I770,$E$8:E770,"Car/Van",$A$8:A770,"&gt;="&amp;='Settings &amp; Rates'!$B$3,$A$8:A770,"&lt;="&amp;='Settings &amp; Rates'!$B$4)),I771)*='Settings &amp; Rates'!$B$8  +MAX(I771-MAX(0,='Settings &amp; Rates'!$B$13-SUMIFS($I$8:I770,$E$8:E770,"Car/Van",$A$8:A770,"&gt;="&amp;='Settings &amp; Rates'!$B$3,$A$8:A770,"&lt;="&amp;='Settings &amp; Rates'!$B$4)),0)*='Settings &amp; Rates'!$B$9)/I771,IF(E771="Motorcycle",='Settings &amp; Rates'!$B$10,IF(E771="Bicycle",='Settings &amp; Rates'!$B$11,"")))),"")</f>
        <v/>
      </c>
      <c r="L771" s="6">
        <f>IF(E771="Car/Van",='Settings &amp; Rates'!$B$12*F771,0)</f>
        <v/>
      </c>
      <c r="M771" s="7">
        <f>IFERROR(IF(I771=0,"",IF(E771="Car/Van",  MIN(MAX(='Settings &amp; Rates'!$B$13-SUMIFS($I$8:I770,$E$8:E770,"Car/Van",$A$8:A770,"&gt;="&amp;='Settings &amp; Rates'!$B$3,$A$8:A770,"&lt;="&amp;='Settings &amp; Rates'!$B$4)),I771)*='Settings &amp; Rates'!$B$8 +MAX(I771-MAX(0,='Settings &amp; Rates'!$B$13-SUMIFS($I$8:I770,$E$8:E770,"Car/Van",$A$8:A770,"&gt;="&amp;='Settings &amp; Rates'!$B$3,$A$8:A770,"&lt;="&amp;='Settings &amp; Rates'!$B$4)),0)*='Settings &amp; Rates'!$B$9 +I771*F771*='Settings &amp; Rates'!$B$12,IF(E771="Motorcycle",I771*='Settings &amp; Rates'!$B$10,IF(E771="Bicycle",I771*='Settings &amp; Rates'!$B$11,0)))),"")</f>
        <v/>
      </c>
      <c r="N771" s="6" t="n"/>
    </row>
    <row r="772">
      <c r="A772" s="5" t="n"/>
      <c r="B772" s="6" t="n"/>
      <c r="C772" s="6" t="n"/>
      <c r="D772" s="6" t="n"/>
      <c r="E772" s="6" t="n"/>
      <c r="F772" s="6" t="n"/>
      <c r="G772" s="6" t="n"/>
      <c r="H772" s="6" t="n"/>
      <c r="I772" s="6" t="n"/>
      <c r="J772" s="6">
        <f>IF(E772&lt;&gt;"Car/Van","",SUMIFS($I$8:I772,$E$8:E772,"Car/Van",$A$8:A772,"&gt;="&amp;='Settings &amp; Rates'!$B$3,$A$8:A772,"&lt;="&amp;='Settings &amp; Rates'!$B$4))</f>
        <v/>
      </c>
      <c r="K772" s="6">
        <f>IFERROR(IF(I772=0,"",IF(E772="Car/Van",  (MIN(MAX(='Settings &amp; Rates'!$B$13-SUMIFS($I$8:I771,$E$8:E771,"Car/Van",$A$8:A771,"&gt;="&amp;='Settings &amp; Rates'!$B$3,$A$8:A771,"&lt;="&amp;='Settings &amp; Rates'!$B$4)),I772)*='Settings &amp; Rates'!$B$8  +MAX(I772-MAX(0,='Settings &amp; Rates'!$B$13-SUMIFS($I$8:I771,$E$8:E771,"Car/Van",$A$8:A771,"&gt;="&amp;='Settings &amp; Rates'!$B$3,$A$8:A771,"&lt;="&amp;='Settings &amp; Rates'!$B$4)),0)*='Settings &amp; Rates'!$B$9)/I772,IF(E772="Motorcycle",='Settings &amp; Rates'!$B$10,IF(E772="Bicycle",='Settings &amp; Rates'!$B$11,"")))),"")</f>
        <v/>
      </c>
      <c r="L772" s="6">
        <f>IF(E772="Car/Van",='Settings &amp; Rates'!$B$12*F772,0)</f>
        <v/>
      </c>
      <c r="M772" s="7">
        <f>IFERROR(IF(I772=0,"",IF(E772="Car/Van",  MIN(MAX(='Settings &amp; Rates'!$B$13-SUMIFS($I$8:I771,$E$8:E771,"Car/Van",$A$8:A771,"&gt;="&amp;='Settings &amp; Rates'!$B$3,$A$8:A771,"&lt;="&amp;='Settings &amp; Rates'!$B$4)),I772)*='Settings &amp; Rates'!$B$8 +MAX(I772-MAX(0,='Settings &amp; Rates'!$B$13-SUMIFS($I$8:I771,$E$8:E771,"Car/Van",$A$8:A771,"&gt;="&amp;='Settings &amp; Rates'!$B$3,$A$8:A771,"&lt;="&amp;='Settings &amp; Rates'!$B$4)),0)*='Settings &amp; Rates'!$B$9 +I772*F772*='Settings &amp; Rates'!$B$12,IF(E772="Motorcycle",I772*='Settings &amp; Rates'!$B$10,IF(E772="Bicycle",I772*='Settings &amp; Rates'!$B$11,0)))),"")</f>
        <v/>
      </c>
      <c r="N772" s="6" t="n"/>
    </row>
    <row r="773">
      <c r="A773" s="5" t="n"/>
      <c r="B773" s="6" t="n"/>
      <c r="C773" s="6" t="n"/>
      <c r="D773" s="6" t="n"/>
      <c r="E773" s="6" t="n"/>
      <c r="F773" s="6" t="n"/>
      <c r="G773" s="6" t="n"/>
      <c r="H773" s="6" t="n"/>
      <c r="I773" s="6" t="n"/>
      <c r="J773" s="6">
        <f>IF(E773&lt;&gt;"Car/Van","",SUMIFS($I$8:I773,$E$8:E773,"Car/Van",$A$8:A773,"&gt;="&amp;='Settings &amp; Rates'!$B$3,$A$8:A773,"&lt;="&amp;='Settings &amp; Rates'!$B$4))</f>
        <v/>
      </c>
      <c r="K773" s="6">
        <f>IFERROR(IF(I773=0,"",IF(E773="Car/Van",  (MIN(MAX(='Settings &amp; Rates'!$B$13-SUMIFS($I$8:I772,$E$8:E772,"Car/Van",$A$8:A772,"&gt;="&amp;='Settings &amp; Rates'!$B$3,$A$8:A772,"&lt;="&amp;='Settings &amp; Rates'!$B$4)),I773)*='Settings &amp; Rates'!$B$8  +MAX(I773-MAX(0,='Settings &amp; Rates'!$B$13-SUMIFS($I$8:I772,$E$8:E772,"Car/Van",$A$8:A772,"&gt;="&amp;='Settings &amp; Rates'!$B$3,$A$8:A772,"&lt;="&amp;='Settings &amp; Rates'!$B$4)),0)*='Settings &amp; Rates'!$B$9)/I773,IF(E773="Motorcycle",='Settings &amp; Rates'!$B$10,IF(E773="Bicycle",='Settings &amp; Rates'!$B$11,"")))),"")</f>
        <v/>
      </c>
      <c r="L773" s="6">
        <f>IF(E773="Car/Van",='Settings &amp; Rates'!$B$12*F773,0)</f>
        <v/>
      </c>
      <c r="M773" s="7">
        <f>IFERROR(IF(I773=0,"",IF(E773="Car/Van",  MIN(MAX(='Settings &amp; Rates'!$B$13-SUMIFS($I$8:I772,$E$8:E772,"Car/Van",$A$8:A772,"&gt;="&amp;='Settings &amp; Rates'!$B$3,$A$8:A772,"&lt;="&amp;='Settings &amp; Rates'!$B$4)),I773)*='Settings &amp; Rates'!$B$8 +MAX(I773-MAX(0,='Settings &amp; Rates'!$B$13-SUMIFS($I$8:I772,$E$8:E772,"Car/Van",$A$8:A772,"&gt;="&amp;='Settings &amp; Rates'!$B$3,$A$8:A772,"&lt;="&amp;='Settings &amp; Rates'!$B$4)),0)*='Settings &amp; Rates'!$B$9 +I773*F773*='Settings &amp; Rates'!$B$12,IF(E773="Motorcycle",I773*='Settings &amp; Rates'!$B$10,IF(E773="Bicycle",I773*='Settings &amp; Rates'!$B$11,0)))),"")</f>
        <v/>
      </c>
      <c r="N773" s="6" t="n"/>
    </row>
    <row r="774">
      <c r="A774" s="5" t="n"/>
      <c r="B774" s="6" t="n"/>
      <c r="C774" s="6" t="n"/>
      <c r="D774" s="6" t="n"/>
      <c r="E774" s="6" t="n"/>
      <c r="F774" s="6" t="n"/>
      <c r="G774" s="6" t="n"/>
      <c r="H774" s="6" t="n"/>
      <c r="I774" s="6" t="n"/>
      <c r="J774" s="6">
        <f>IF(E774&lt;&gt;"Car/Van","",SUMIFS($I$8:I774,$E$8:E774,"Car/Van",$A$8:A774,"&gt;="&amp;='Settings &amp; Rates'!$B$3,$A$8:A774,"&lt;="&amp;='Settings &amp; Rates'!$B$4))</f>
        <v/>
      </c>
      <c r="K774" s="6">
        <f>IFERROR(IF(I774=0,"",IF(E774="Car/Van",  (MIN(MAX(='Settings &amp; Rates'!$B$13-SUMIFS($I$8:I773,$E$8:E773,"Car/Van",$A$8:A773,"&gt;="&amp;='Settings &amp; Rates'!$B$3,$A$8:A773,"&lt;="&amp;='Settings &amp; Rates'!$B$4)),I774)*='Settings &amp; Rates'!$B$8  +MAX(I774-MAX(0,='Settings &amp; Rates'!$B$13-SUMIFS($I$8:I773,$E$8:E773,"Car/Van",$A$8:A773,"&gt;="&amp;='Settings &amp; Rates'!$B$3,$A$8:A773,"&lt;="&amp;='Settings &amp; Rates'!$B$4)),0)*='Settings &amp; Rates'!$B$9)/I774,IF(E774="Motorcycle",='Settings &amp; Rates'!$B$10,IF(E774="Bicycle",='Settings &amp; Rates'!$B$11,"")))),"")</f>
        <v/>
      </c>
      <c r="L774" s="6">
        <f>IF(E774="Car/Van",='Settings &amp; Rates'!$B$12*F774,0)</f>
        <v/>
      </c>
      <c r="M774" s="7">
        <f>IFERROR(IF(I774=0,"",IF(E774="Car/Van",  MIN(MAX(='Settings &amp; Rates'!$B$13-SUMIFS($I$8:I773,$E$8:E773,"Car/Van",$A$8:A773,"&gt;="&amp;='Settings &amp; Rates'!$B$3,$A$8:A773,"&lt;="&amp;='Settings &amp; Rates'!$B$4)),I774)*='Settings &amp; Rates'!$B$8 +MAX(I774-MAX(0,='Settings &amp; Rates'!$B$13-SUMIFS($I$8:I773,$E$8:E773,"Car/Van",$A$8:A773,"&gt;="&amp;='Settings &amp; Rates'!$B$3,$A$8:A773,"&lt;="&amp;='Settings &amp; Rates'!$B$4)),0)*='Settings &amp; Rates'!$B$9 +I774*F774*='Settings &amp; Rates'!$B$12,IF(E774="Motorcycle",I774*='Settings &amp; Rates'!$B$10,IF(E774="Bicycle",I774*='Settings &amp; Rates'!$B$11,0)))),"")</f>
        <v/>
      </c>
      <c r="N774" s="6" t="n"/>
    </row>
    <row r="775">
      <c r="A775" s="5" t="n"/>
      <c r="B775" s="6" t="n"/>
      <c r="C775" s="6" t="n"/>
      <c r="D775" s="6" t="n"/>
      <c r="E775" s="6" t="n"/>
      <c r="F775" s="6" t="n"/>
      <c r="G775" s="6" t="n"/>
      <c r="H775" s="6" t="n"/>
      <c r="I775" s="6" t="n"/>
      <c r="J775" s="6">
        <f>IF(E775&lt;&gt;"Car/Van","",SUMIFS($I$8:I775,$E$8:E775,"Car/Van",$A$8:A775,"&gt;="&amp;='Settings &amp; Rates'!$B$3,$A$8:A775,"&lt;="&amp;='Settings &amp; Rates'!$B$4))</f>
        <v/>
      </c>
      <c r="K775" s="6">
        <f>IFERROR(IF(I775=0,"",IF(E775="Car/Van",  (MIN(MAX(='Settings &amp; Rates'!$B$13-SUMIFS($I$8:I774,$E$8:E774,"Car/Van",$A$8:A774,"&gt;="&amp;='Settings &amp; Rates'!$B$3,$A$8:A774,"&lt;="&amp;='Settings &amp; Rates'!$B$4)),I775)*='Settings &amp; Rates'!$B$8  +MAX(I775-MAX(0,='Settings &amp; Rates'!$B$13-SUMIFS($I$8:I774,$E$8:E774,"Car/Van",$A$8:A774,"&gt;="&amp;='Settings &amp; Rates'!$B$3,$A$8:A774,"&lt;="&amp;='Settings &amp; Rates'!$B$4)),0)*='Settings &amp; Rates'!$B$9)/I775,IF(E775="Motorcycle",='Settings &amp; Rates'!$B$10,IF(E775="Bicycle",='Settings &amp; Rates'!$B$11,"")))),"")</f>
        <v/>
      </c>
      <c r="L775" s="6">
        <f>IF(E775="Car/Van",='Settings &amp; Rates'!$B$12*F775,0)</f>
        <v/>
      </c>
      <c r="M775" s="7">
        <f>IFERROR(IF(I775=0,"",IF(E775="Car/Van",  MIN(MAX(='Settings &amp; Rates'!$B$13-SUMIFS($I$8:I774,$E$8:E774,"Car/Van",$A$8:A774,"&gt;="&amp;='Settings &amp; Rates'!$B$3,$A$8:A774,"&lt;="&amp;='Settings &amp; Rates'!$B$4)),I775)*='Settings &amp; Rates'!$B$8 +MAX(I775-MAX(0,='Settings &amp; Rates'!$B$13-SUMIFS($I$8:I774,$E$8:E774,"Car/Van",$A$8:A774,"&gt;="&amp;='Settings &amp; Rates'!$B$3,$A$8:A774,"&lt;="&amp;='Settings &amp; Rates'!$B$4)),0)*='Settings &amp; Rates'!$B$9 +I775*F775*='Settings &amp; Rates'!$B$12,IF(E775="Motorcycle",I775*='Settings &amp; Rates'!$B$10,IF(E775="Bicycle",I775*='Settings &amp; Rates'!$B$11,0)))),"")</f>
        <v/>
      </c>
      <c r="N775" s="6" t="n"/>
    </row>
    <row r="776">
      <c r="A776" s="5" t="n"/>
      <c r="B776" s="6" t="n"/>
      <c r="C776" s="6" t="n"/>
      <c r="D776" s="6" t="n"/>
      <c r="E776" s="6" t="n"/>
      <c r="F776" s="6" t="n"/>
      <c r="G776" s="6" t="n"/>
      <c r="H776" s="6" t="n"/>
      <c r="I776" s="6" t="n"/>
      <c r="J776" s="6">
        <f>IF(E776&lt;&gt;"Car/Van","",SUMIFS($I$8:I776,$E$8:E776,"Car/Van",$A$8:A776,"&gt;="&amp;='Settings &amp; Rates'!$B$3,$A$8:A776,"&lt;="&amp;='Settings &amp; Rates'!$B$4))</f>
        <v/>
      </c>
      <c r="K776" s="6">
        <f>IFERROR(IF(I776=0,"",IF(E776="Car/Van",  (MIN(MAX(='Settings &amp; Rates'!$B$13-SUMIFS($I$8:I775,$E$8:E775,"Car/Van",$A$8:A775,"&gt;="&amp;='Settings &amp; Rates'!$B$3,$A$8:A775,"&lt;="&amp;='Settings &amp; Rates'!$B$4)),I776)*='Settings &amp; Rates'!$B$8  +MAX(I776-MAX(0,='Settings &amp; Rates'!$B$13-SUMIFS($I$8:I775,$E$8:E775,"Car/Van",$A$8:A775,"&gt;="&amp;='Settings &amp; Rates'!$B$3,$A$8:A775,"&lt;="&amp;='Settings &amp; Rates'!$B$4)),0)*='Settings &amp; Rates'!$B$9)/I776,IF(E776="Motorcycle",='Settings &amp; Rates'!$B$10,IF(E776="Bicycle",='Settings &amp; Rates'!$B$11,"")))),"")</f>
        <v/>
      </c>
      <c r="L776" s="6">
        <f>IF(E776="Car/Van",='Settings &amp; Rates'!$B$12*F776,0)</f>
        <v/>
      </c>
      <c r="M776" s="7">
        <f>IFERROR(IF(I776=0,"",IF(E776="Car/Van",  MIN(MAX(='Settings &amp; Rates'!$B$13-SUMIFS($I$8:I775,$E$8:E775,"Car/Van",$A$8:A775,"&gt;="&amp;='Settings &amp; Rates'!$B$3,$A$8:A775,"&lt;="&amp;='Settings &amp; Rates'!$B$4)),I776)*='Settings &amp; Rates'!$B$8 +MAX(I776-MAX(0,='Settings &amp; Rates'!$B$13-SUMIFS($I$8:I775,$E$8:E775,"Car/Van",$A$8:A775,"&gt;="&amp;='Settings &amp; Rates'!$B$3,$A$8:A775,"&lt;="&amp;='Settings &amp; Rates'!$B$4)),0)*='Settings &amp; Rates'!$B$9 +I776*F776*='Settings &amp; Rates'!$B$12,IF(E776="Motorcycle",I776*='Settings &amp; Rates'!$B$10,IF(E776="Bicycle",I776*='Settings &amp; Rates'!$B$11,0)))),"")</f>
        <v/>
      </c>
      <c r="N776" s="6" t="n"/>
    </row>
    <row r="777">
      <c r="A777" s="5" t="n"/>
      <c r="B777" s="6" t="n"/>
      <c r="C777" s="6" t="n"/>
      <c r="D777" s="6" t="n"/>
      <c r="E777" s="6" t="n"/>
      <c r="F777" s="6" t="n"/>
      <c r="G777" s="6" t="n"/>
      <c r="H777" s="6" t="n"/>
      <c r="I777" s="6" t="n"/>
      <c r="J777" s="6">
        <f>IF(E777&lt;&gt;"Car/Van","",SUMIFS($I$8:I777,$E$8:E777,"Car/Van",$A$8:A777,"&gt;="&amp;='Settings &amp; Rates'!$B$3,$A$8:A777,"&lt;="&amp;='Settings &amp; Rates'!$B$4))</f>
        <v/>
      </c>
      <c r="K777" s="6">
        <f>IFERROR(IF(I777=0,"",IF(E777="Car/Van",  (MIN(MAX(='Settings &amp; Rates'!$B$13-SUMIFS($I$8:I776,$E$8:E776,"Car/Van",$A$8:A776,"&gt;="&amp;='Settings &amp; Rates'!$B$3,$A$8:A776,"&lt;="&amp;='Settings &amp; Rates'!$B$4)),I777)*='Settings &amp; Rates'!$B$8  +MAX(I777-MAX(0,='Settings &amp; Rates'!$B$13-SUMIFS($I$8:I776,$E$8:E776,"Car/Van",$A$8:A776,"&gt;="&amp;='Settings &amp; Rates'!$B$3,$A$8:A776,"&lt;="&amp;='Settings &amp; Rates'!$B$4)),0)*='Settings &amp; Rates'!$B$9)/I777,IF(E777="Motorcycle",='Settings &amp; Rates'!$B$10,IF(E777="Bicycle",='Settings &amp; Rates'!$B$11,"")))),"")</f>
        <v/>
      </c>
      <c r="L777" s="6">
        <f>IF(E777="Car/Van",='Settings &amp; Rates'!$B$12*F777,0)</f>
        <v/>
      </c>
      <c r="M777" s="7">
        <f>IFERROR(IF(I777=0,"",IF(E777="Car/Van",  MIN(MAX(='Settings &amp; Rates'!$B$13-SUMIFS($I$8:I776,$E$8:E776,"Car/Van",$A$8:A776,"&gt;="&amp;='Settings &amp; Rates'!$B$3,$A$8:A776,"&lt;="&amp;='Settings &amp; Rates'!$B$4)),I777)*='Settings &amp; Rates'!$B$8 +MAX(I777-MAX(0,='Settings &amp; Rates'!$B$13-SUMIFS($I$8:I776,$E$8:E776,"Car/Van",$A$8:A776,"&gt;="&amp;='Settings &amp; Rates'!$B$3,$A$8:A776,"&lt;="&amp;='Settings &amp; Rates'!$B$4)),0)*='Settings &amp; Rates'!$B$9 +I777*F777*='Settings &amp; Rates'!$B$12,IF(E777="Motorcycle",I777*='Settings &amp; Rates'!$B$10,IF(E777="Bicycle",I777*='Settings &amp; Rates'!$B$11,0)))),"")</f>
        <v/>
      </c>
      <c r="N777" s="6" t="n"/>
    </row>
    <row r="778">
      <c r="A778" s="5" t="n"/>
      <c r="B778" s="6" t="n"/>
      <c r="C778" s="6" t="n"/>
      <c r="D778" s="6" t="n"/>
      <c r="E778" s="6" t="n"/>
      <c r="F778" s="6" t="n"/>
      <c r="G778" s="6" t="n"/>
      <c r="H778" s="6" t="n"/>
      <c r="I778" s="6" t="n"/>
      <c r="J778" s="6">
        <f>IF(E778&lt;&gt;"Car/Van","",SUMIFS($I$8:I778,$E$8:E778,"Car/Van",$A$8:A778,"&gt;="&amp;='Settings &amp; Rates'!$B$3,$A$8:A778,"&lt;="&amp;='Settings &amp; Rates'!$B$4))</f>
        <v/>
      </c>
      <c r="K778" s="6">
        <f>IFERROR(IF(I778=0,"",IF(E778="Car/Van",  (MIN(MAX(='Settings &amp; Rates'!$B$13-SUMIFS($I$8:I777,$E$8:E777,"Car/Van",$A$8:A777,"&gt;="&amp;='Settings &amp; Rates'!$B$3,$A$8:A777,"&lt;="&amp;='Settings &amp; Rates'!$B$4)),I778)*='Settings &amp; Rates'!$B$8  +MAX(I778-MAX(0,='Settings &amp; Rates'!$B$13-SUMIFS($I$8:I777,$E$8:E777,"Car/Van",$A$8:A777,"&gt;="&amp;='Settings &amp; Rates'!$B$3,$A$8:A777,"&lt;="&amp;='Settings &amp; Rates'!$B$4)),0)*='Settings &amp; Rates'!$B$9)/I778,IF(E778="Motorcycle",='Settings &amp; Rates'!$B$10,IF(E778="Bicycle",='Settings &amp; Rates'!$B$11,"")))),"")</f>
        <v/>
      </c>
      <c r="L778" s="6">
        <f>IF(E778="Car/Van",='Settings &amp; Rates'!$B$12*F778,0)</f>
        <v/>
      </c>
      <c r="M778" s="7">
        <f>IFERROR(IF(I778=0,"",IF(E778="Car/Van",  MIN(MAX(='Settings &amp; Rates'!$B$13-SUMIFS($I$8:I777,$E$8:E777,"Car/Van",$A$8:A777,"&gt;="&amp;='Settings &amp; Rates'!$B$3,$A$8:A777,"&lt;="&amp;='Settings &amp; Rates'!$B$4)),I778)*='Settings &amp; Rates'!$B$8 +MAX(I778-MAX(0,='Settings &amp; Rates'!$B$13-SUMIFS($I$8:I777,$E$8:E777,"Car/Van",$A$8:A777,"&gt;="&amp;='Settings &amp; Rates'!$B$3,$A$8:A777,"&lt;="&amp;='Settings &amp; Rates'!$B$4)),0)*='Settings &amp; Rates'!$B$9 +I778*F778*='Settings &amp; Rates'!$B$12,IF(E778="Motorcycle",I778*='Settings &amp; Rates'!$B$10,IF(E778="Bicycle",I778*='Settings &amp; Rates'!$B$11,0)))),"")</f>
        <v/>
      </c>
      <c r="N778" s="6" t="n"/>
    </row>
    <row r="779">
      <c r="A779" s="5" t="n"/>
      <c r="B779" s="6" t="n"/>
      <c r="C779" s="6" t="n"/>
      <c r="D779" s="6" t="n"/>
      <c r="E779" s="6" t="n"/>
      <c r="F779" s="6" t="n"/>
      <c r="G779" s="6" t="n"/>
      <c r="H779" s="6" t="n"/>
      <c r="I779" s="6" t="n"/>
      <c r="J779" s="6">
        <f>IF(E779&lt;&gt;"Car/Van","",SUMIFS($I$8:I779,$E$8:E779,"Car/Van",$A$8:A779,"&gt;="&amp;='Settings &amp; Rates'!$B$3,$A$8:A779,"&lt;="&amp;='Settings &amp; Rates'!$B$4))</f>
        <v/>
      </c>
      <c r="K779" s="6">
        <f>IFERROR(IF(I779=0,"",IF(E779="Car/Van",  (MIN(MAX(='Settings &amp; Rates'!$B$13-SUMIFS($I$8:I778,$E$8:E778,"Car/Van",$A$8:A778,"&gt;="&amp;='Settings &amp; Rates'!$B$3,$A$8:A778,"&lt;="&amp;='Settings &amp; Rates'!$B$4)),I779)*='Settings &amp; Rates'!$B$8  +MAX(I779-MAX(0,='Settings &amp; Rates'!$B$13-SUMIFS($I$8:I778,$E$8:E778,"Car/Van",$A$8:A778,"&gt;="&amp;='Settings &amp; Rates'!$B$3,$A$8:A778,"&lt;="&amp;='Settings &amp; Rates'!$B$4)),0)*='Settings &amp; Rates'!$B$9)/I779,IF(E779="Motorcycle",='Settings &amp; Rates'!$B$10,IF(E779="Bicycle",='Settings &amp; Rates'!$B$11,"")))),"")</f>
        <v/>
      </c>
      <c r="L779" s="6">
        <f>IF(E779="Car/Van",='Settings &amp; Rates'!$B$12*F779,0)</f>
        <v/>
      </c>
      <c r="M779" s="7">
        <f>IFERROR(IF(I779=0,"",IF(E779="Car/Van",  MIN(MAX(='Settings &amp; Rates'!$B$13-SUMIFS($I$8:I778,$E$8:E778,"Car/Van",$A$8:A778,"&gt;="&amp;='Settings &amp; Rates'!$B$3,$A$8:A778,"&lt;="&amp;='Settings &amp; Rates'!$B$4)),I779)*='Settings &amp; Rates'!$B$8 +MAX(I779-MAX(0,='Settings &amp; Rates'!$B$13-SUMIFS($I$8:I778,$E$8:E778,"Car/Van",$A$8:A778,"&gt;="&amp;='Settings &amp; Rates'!$B$3,$A$8:A778,"&lt;="&amp;='Settings &amp; Rates'!$B$4)),0)*='Settings &amp; Rates'!$B$9 +I779*F779*='Settings &amp; Rates'!$B$12,IF(E779="Motorcycle",I779*='Settings &amp; Rates'!$B$10,IF(E779="Bicycle",I779*='Settings &amp; Rates'!$B$11,0)))),"")</f>
        <v/>
      </c>
      <c r="N779" s="6" t="n"/>
    </row>
    <row r="780">
      <c r="A780" s="5" t="n"/>
      <c r="B780" s="6" t="n"/>
      <c r="C780" s="6" t="n"/>
      <c r="D780" s="6" t="n"/>
      <c r="E780" s="6" t="n"/>
      <c r="F780" s="6" t="n"/>
      <c r="G780" s="6" t="n"/>
      <c r="H780" s="6" t="n"/>
      <c r="I780" s="6" t="n"/>
      <c r="J780" s="6">
        <f>IF(E780&lt;&gt;"Car/Van","",SUMIFS($I$8:I780,$E$8:E780,"Car/Van",$A$8:A780,"&gt;="&amp;='Settings &amp; Rates'!$B$3,$A$8:A780,"&lt;="&amp;='Settings &amp; Rates'!$B$4))</f>
        <v/>
      </c>
      <c r="K780" s="6">
        <f>IFERROR(IF(I780=0,"",IF(E780="Car/Van",  (MIN(MAX(='Settings &amp; Rates'!$B$13-SUMIFS($I$8:I779,$E$8:E779,"Car/Van",$A$8:A779,"&gt;="&amp;='Settings &amp; Rates'!$B$3,$A$8:A779,"&lt;="&amp;='Settings &amp; Rates'!$B$4)),I780)*='Settings &amp; Rates'!$B$8  +MAX(I780-MAX(0,='Settings &amp; Rates'!$B$13-SUMIFS($I$8:I779,$E$8:E779,"Car/Van",$A$8:A779,"&gt;="&amp;='Settings &amp; Rates'!$B$3,$A$8:A779,"&lt;="&amp;='Settings &amp; Rates'!$B$4)),0)*='Settings &amp; Rates'!$B$9)/I780,IF(E780="Motorcycle",='Settings &amp; Rates'!$B$10,IF(E780="Bicycle",='Settings &amp; Rates'!$B$11,"")))),"")</f>
        <v/>
      </c>
      <c r="L780" s="6">
        <f>IF(E780="Car/Van",='Settings &amp; Rates'!$B$12*F780,0)</f>
        <v/>
      </c>
      <c r="M780" s="7">
        <f>IFERROR(IF(I780=0,"",IF(E780="Car/Van",  MIN(MAX(='Settings &amp; Rates'!$B$13-SUMIFS($I$8:I779,$E$8:E779,"Car/Van",$A$8:A779,"&gt;="&amp;='Settings &amp; Rates'!$B$3,$A$8:A779,"&lt;="&amp;='Settings &amp; Rates'!$B$4)),I780)*='Settings &amp; Rates'!$B$8 +MAX(I780-MAX(0,='Settings &amp; Rates'!$B$13-SUMIFS($I$8:I779,$E$8:E779,"Car/Van",$A$8:A779,"&gt;="&amp;='Settings &amp; Rates'!$B$3,$A$8:A779,"&lt;="&amp;='Settings &amp; Rates'!$B$4)),0)*='Settings &amp; Rates'!$B$9 +I780*F780*='Settings &amp; Rates'!$B$12,IF(E780="Motorcycle",I780*='Settings &amp; Rates'!$B$10,IF(E780="Bicycle",I780*='Settings &amp; Rates'!$B$11,0)))),"")</f>
        <v/>
      </c>
      <c r="N780" s="6" t="n"/>
    </row>
    <row r="781">
      <c r="A781" s="5" t="n"/>
      <c r="B781" s="6" t="n"/>
      <c r="C781" s="6" t="n"/>
      <c r="D781" s="6" t="n"/>
      <c r="E781" s="6" t="n"/>
      <c r="F781" s="6" t="n"/>
      <c r="G781" s="6" t="n"/>
      <c r="H781" s="6" t="n"/>
      <c r="I781" s="6" t="n"/>
      <c r="J781" s="6">
        <f>IF(E781&lt;&gt;"Car/Van","",SUMIFS($I$8:I781,$E$8:E781,"Car/Van",$A$8:A781,"&gt;="&amp;='Settings &amp; Rates'!$B$3,$A$8:A781,"&lt;="&amp;='Settings &amp; Rates'!$B$4))</f>
        <v/>
      </c>
      <c r="K781" s="6">
        <f>IFERROR(IF(I781=0,"",IF(E781="Car/Van",  (MIN(MAX(='Settings &amp; Rates'!$B$13-SUMIFS($I$8:I780,$E$8:E780,"Car/Van",$A$8:A780,"&gt;="&amp;='Settings &amp; Rates'!$B$3,$A$8:A780,"&lt;="&amp;='Settings &amp; Rates'!$B$4)),I781)*='Settings &amp; Rates'!$B$8  +MAX(I781-MAX(0,='Settings &amp; Rates'!$B$13-SUMIFS($I$8:I780,$E$8:E780,"Car/Van",$A$8:A780,"&gt;="&amp;='Settings &amp; Rates'!$B$3,$A$8:A780,"&lt;="&amp;='Settings &amp; Rates'!$B$4)),0)*='Settings &amp; Rates'!$B$9)/I781,IF(E781="Motorcycle",='Settings &amp; Rates'!$B$10,IF(E781="Bicycle",='Settings &amp; Rates'!$B$11,"")))),"")</f>
        <v/>
      </c>
      <c r="L781" s="6">
        <f>IF(E781="Car/Van",='Settings &amp; Rates'!$B$12*F781,0)</f>
        <v/>
      </c>
      <c r="M781" s="7">
        <f>IFERROR(IF(I781=0,"",IF(E781="Car/Van",  MIN(MAX(='Settings &amp; Rates'!$B$13-SUMIFS($I$8:I780,$E$8:E780,"Car/Van",$A$8:A780,"&gt;="&amp;='Settings &amp; Rates'!$B$3,$A$8:A780,"&lt;="&amp;='Settings &amp; Rates'!$B$4)),I781)*='Settings &amp; Rates'!$B$8 +MAX(I781-MAX(0,='Settings &amp; Rates'!$B$13-SUMIFS($I$8:I780,$E$8:E780,"Car/Van",$A$8:A780,"&gt;="&amp;='Settings &amp; Rates'!$B$3,$A$8:A780,"&lt;="&amp;='Settings &amp; Rates'!$B$4)),0)*='Settings &amp; Rates'!$B$9 +I781*F781*='Settings &amp; Rates'!$B$12,IF(E781="Motorcycle",I781*='Settings &amp; Rates'!$B$10,IF(E781="Bicycle",I781*='Settings &amp; Rates'!$B$11,0)))),"")</f>
        <v/>
      </c>
      <c r="N781" s="6" t="n"/>
    </row>
    <row r="782">
      <c r="A782" s="5" t="n"/>
      <c r="B782" s="6" t="n"/>
      <c r="C782" s="6" t="n"/>
      <c r="D782" s="6" t="n"/>
      <c r="E782" s="6" t="n"/>
      <c r="F782" s="6" t="n"/>
      <c r="G782" s="6" t="n"/>
      <c r="H782" s="6" t="n"/>
      <c r="I782" s="6" t="n"/>
      <c r="J782" s="6">
        <f>IF(E782&lt;&gt;"Car/Van","",SUMIFS($I$8:I782,$E$8:E782,"Car/Van",$A$8:A782,"&gt;="&amp;='Settings &amp; Rates'!$B$3,$A$8:A782,"&lt;="&amp;='Settings &amp; Rates'!$B$4))</f>
        <v/>
      </c>
      <c r="K782" s="6">
        <f>IFERROR(IF(I782=0,"",IF(E782="Car/Van",  (MIN(MAX(='Settings &amp; Rates'!$B$13-SUMIFS($I$8:I781,$E$8:E781,"Car/Van",$A$8:A781,"&gt;="&amp;='Settings &amp; Rates'!$B$3,$A$8:A781,"&lt;="&amp;='Settings &amp; Rates'!$B$4)),I782)*='Settings &amp; Rates'!$B$8  +MAX(I782-MAX(0,='Settings &amp; Rates'!$B$13-SUMIFS($I$8:I781,$E$8:E781,"Car/Van",$A$8:A781,"&gt;="&amp;='Settings &amp; Rates'!$B$3,$A$8:A781,"&lt;="&amp;='Settings &amp; Rates'!$B$4)),0)*='Settings &amp; Rates'!$B$9)/I782,IF(E782="Motorcycle",='Settings &amp; Rates'!$B$10,IF(E782="Bicycle",='Settings &amp; Rates'!$B$11,"")))),"")</f>
        <v/>
      </c>
      <c r="L782" s="6">
        <f>IF(E782="Car/Van",='Settings &amp; Rates'!$B$12*F782,0)</f>
        <v/>
      </c>
      <c r="M782" s="7">
        <f>IFERROR(IF(I782=0,"",IF(E782="Car/Van",  MIN(MAX(='Settings &amp; Rates'!$B$13-SUMIFS($I$8:I781,$E$8:E781,"Car/Van",$A$8:A781,"&gt;="&amp;='Settings &amp; Rates'!$B$3,$A$8:A781,"&lt;="&amp;='Settings &amp; Rates'!$B$4)),I782)*='Settings &amp; Rates'!$B$8 +MAX(I782-MAX(0,='Settings &amp; Rates'!$B$13-SUMIFS($I$8:I781,$E$8:E781,"Car/Van",$A$8:A781,"&gt;="&amp;='Settings &amp; Rates'!$B$3,$A$8:A781,"&lt;="&amp;='Settings &amp; Rates'!$B$4)),0)*='Settings &amp; Rates'!$B$9 +I782*F782*='Settings &amp; Rates'!$B$12,IF(E782="Motorcycle",I782*='Settings &amp; Rates'!$B$10,IF(E782="Bicycle",I782*='Settings &amp; Rates'!$B$11,0)))),"")</f>
        <v/>
      </c>
      <c r="N782" s="6" t="n"/>
    </row>
    <row r="783">
      <c r="A783" s="5" t="n"/>
      <c r="B783" s="6" t="n"/>
      <c r="C783" s="6" t="n"/>
      <c r="D783" s="6" t="n"/>
      <c r="E783" s="6" t="n"/>
      <c r="F783" s="6" t="n"/>
      <c r="G783" s="6" t="n"/>
      <c r="H783" s="6" t="n"/>
      <c r="I783" s="6" t="n"/>
      <c r="J783" s="6">
        <f>IF(E783&lt;&gt;"Car/Van","",SUMIFS($I$8:I783,$E$8:E783,"Car/Van",$A$8:A783,"&gt;="&amp;='Settings &amp; Rates'!$B$3,$A$8:A783,"&lt;="&amp;='Settings &amp; Rates'!$B$4))</f>
        <v/>
      </c>
      <c r="K783" s="6">
        <f>IFERROR(IF(I783=0,"",IF(E783="Car/Van",  (MIN(MAX(='Settings &amp; Rates'!$B$13-SUMIFS($I$8:I782,$E$8:E782,"Car/Van",$A$8:A782,"&gt;="&amp;='Settings &amp; Rates'!$B$3,$A$8:A782,"&lt;="&amp;='Settings &amp; Rates'!$B$4)),I783)*='Settings &amp; Rates'!$B$8  +MAX(I783-MAX(0,='Settings &amp; Rates'!$B$13-SUMIFS($I$8:I782,$E$8:E782,"Car/Van",$A$8:A782,"&gt;="&amp;='Settings &amp; Rates'!$B$3,$A$8:A782,"&lt;="&amp;='Settings &amp; Rates'!$B$4)),0)*='Settings &amp; Rates'!$B$9)/I783,IF(E783="Motorcycle",='Settings &amp; Rates'!$B$10,IF(E783="Bicycle",='Settings &amp; Rates'!$B$11,"")))),"")</f>
        <v/>
      </c>
      <c r="L783" s="6">
        <f>IF(E783="Car/Van",='Settings &amp; Rates'!$B$12*F783,0)</f>
        <v/>
      </c>
      <c r="M783" s="7">
        <f>IFERROR(IF(I783=0,"",IF(E783="Car/Van",  MIN(MAX(='Settings &amp; Rates'!$B$13-SUMIFS($I$8:I782,$E$8:E782,"Car/Van",$A$8:A782,"&gt;="&amp;='Settings &amp; Rates'!$B$3,$A$8:A782,"&lt;="&amp;='Settings &amp; Rates'!$B$4)),I783)*='Settings &amp; Rates'!$B$8 +MAX(I783-MAX(0,='Settings &amp; Rates'!$B$13-SUMIFS($I$8:I782,$E$8:E782,"Car/Van",$A$8:A782,"&gt;="&amp;='Settings &amp; Rates'!$B$3,$A$8:A782,"&lt;="&amp;='Settings &amp; Rates'!$B$4)),0)*='Settings &amp; Rates'!$B$9 +I783*F783*='Settings &amp; Rates'!$B$12,IF(E783="Motorcycle",I783*='Settings &amp; Rates'!$B$10,IF(E783="Bicycle",I783*='Settings &amp; Rates'!$B$11,0)))),"")</f>
        <v/>
      </c>
      <c r="N783" s="6" t="n"/>
    </row>
    <row r="784">
      <c r="A784" s="5" t="n"/>
      <c r="B784" s="6" t="n"/>
      <c r="C784" s="6" t="n"/>
      <c r="D784" s="6" t="n"/>
      <c r="E784" s="6" t="n"/>
      <c r="F784" s="6" t="n"/>
      <c r="G784" s="6" t="n"/>
      <c r="H784" s="6" t="n"/>
      <c r="I784" s="6" t="n"/>
      <c r="J784" s="6">
        <f>IF(E784&lt;&gt;"Car/Van","",SUMIFS($I$8:I784,$E$8:E784,"Car/Van",$A$8:A784,"&gt;="&amp;='Settings &amp; Rates'!$B$3,$A$8:A784,"&lt;="&amp;='Settings &amp; Rates'!$B$4))</f>
        <v/>
      </c>
      <c r="K784" s="6">
        <f>IFERROR(IF(I784=0,"",IF(E784="Car/Van",  (MIN(MAX(='Settings &amp; Rates'!$B$13-SUMIFS($I$8:I783,$E$8:E783,"Car/Van",$A$8:A783,"&gt;="&amp;='Settings &amp; Rates'!$B$3,$A$8:A783,"&lt;="&amp;='Settings &amp; Rates'!$B$4)),I784)*='Settings &amp; Rates'!$B$8  +MAX(I784-MAX(0,='Settings &amp; Rates'!$B$13-SUMIFS($I$8:I783,$E$8:E783,"Car/Van",$A$8:A783,"&gt;="&amp;='Settings &amp; Rates'!$B$3,$A$8:A783,"&lt;="&amp;='Settings &amp; Rates'!$B$4)),0)*='Settings &amp; Rates'!$B$9)/I784,IF(E784="Motorcycle",='Settings &amp; Rates'!$B$10,IF(E784="Bicycle",='Settings &amp; Rates'!$B$11,"")))),"")</f>
        <v/>
      </c>
      <c r="L784" s="6">
        <f>IF(E784="Car/Van",='Settings &amp; Rates'!$B$12*F784,0)</f>
        <v/>
      </c>
      <c r="M784" s="7">
        <f>IFERROR(IF(I784=0,"",IF(E784="Car/Van",  MIN(MAX(='Settings &amp; Rates'!$B$13-SUMIFS($I$8:I783,$E$8:E783,"Car/Van",$A$8:A783,"&gt;="&amp;='Settings &amp; Rates'!$B$3,$A$8:A783,"&lt;="&amp;='Settings &amp; Rates'!$B$4)),I784)*='Settings &amp; Rates'!$B$8 +MAX(I784-MAX(0,='Settings &amp; Rates'!$B$13-SUMIFS($I$8:I783,$E$8:E783,"Car/Van",$A$8:A783,"&gt;="&amp;='Settings &amp; Rates'!$B$3,$A$8:A783,"&lt;="&amp;='Settings &amp; Rates'!$B$4)),0)*='Settings &amp; Rates'!$B$9 +I784*F784*='Settings &amp; Rates'!$B$12,IF(E784="Motorcycle",I784*='Settings &amp; Rates'!$B$10,IF(E784="Bicycle",I784*='Settings &amp; Rates'!$B$11,0)))),"")</f>
        <v/>
      </c>
      <c r="N784" s="6" t="n"/>
    </row>
    <row r="785">
      <c r="A785" s="5" t="n"/>
      <c r="B785" s="6" t="n"/>
      <c r="C785" s="6" t="n"/>
      <c r="D785" s="6" t="n"/>
      <c r="E785" s="6" t="n"/>
      <c r="F785" s="6" t="n"/>
      <c r="G785" s="6" t="n"/>
      <c r="H785" s="6" t="n"/>
      <c r="I785" s="6" t="n"/>
      <c r="J785" s="6">
        <f>IF(E785&lt;&gt;"Car/Van","",SUMIFS($I$8:I785,$E$8:E785,"Car/Van",$A$8:A785,"&gt;="&amp;='Settings &amp; Rates'!$B$3,$A$8:A785,"&lt;="&amp;='Settings &amp; Rates'!$B$4))</f>
        <v/>
      </c>
      <c r="K785" s="6">
        <f>IFERROR(IF(I785=0,"",IF(E785="Car/Van",  (MIN(MAX(='Settings &amp; Rates'!$B$13-SUMIFS($I$8:I784,$E$8:E784,"Car/Van",$A$8:A784,"&gt;="&amp;='Settings &amp; Rates'!$B$3,$A$8:A784,"&lt;="&amp;='Settings &amp; Rates'!$B$4)),I785)*='Settings &amp; Rates'!$B$8  +MAX(I785-MAX(0,='Settings &amp; Rates'!$B$13-SUMIFS($I$8:I784,$E$8:E784,"Car/Van",$A$8:A784,"&gt;="&amp;='Settings &amp; Rates'!$B$3,$A$8:A784,"&lt;="&amp;='Settings &amp; Rates'!$B$4)),0)*='Settings &amp; Rates'!$B$9)/I785,IF(E785="Motorcycle",='Settings &amp; Rates'!$B$10,IF(E785="Bicycle",='Settings &amp; Rates'!$B$11,"")))),"")</f>
        <v/>
      </c>
      <c r="L785" s="6">
        <f>IF(E785="Car/Van",='Settings &amp; Rates'!$B$12*F785,0)</f>
        <v/>
      </c>
      <c r="M785" s="7">
        <f>IFERROR(IF(I785=0,"",IF(E785="Car/Van",  MIN(MAX(='Settings &amp; Rates'!$B$13-SUMIFS($I$8:I784,$E$8:E784,"Car/Van",$A$8:A784,"&gt;="&amp;='Settings &amp; Rates'!$B$3,$A$8:A784,"&lt;="&amp;='Settings &amp; Rates'!$B$4)),I785)*='Settings &amp; Rates'!$B$8 +MAX(I785-MAX(0,='Settings &amp; Rates'!$B$13-SUMIFS($I$8:I784,$E$8:E784,"Car/Van",$A$8:A784,"&gt;="&amp;='Settings &amp; Rates'!$B$3,$A$8:A784,"&lt;="&amp;='Settings &amp; Rates'!$B$4)),0)*='Settings &amp; Rates'!$B$9 +I785*F785*='Settings &amp; Rates'!$B$12,IF(E785="Motorcycle",I785*='Settings &amp; Rates'!$B$10,IF(E785="Bicycle",I785*='Settings &amp; Rates'!$B$11,0)))),"")</f>
        <v/>
      </c>
      <c r="N785" s="6" t="n"/>
    </row>
    <row r="786">
      <c r="A786" s="5" t="n"/>
      <c r="B786" s="6" t="n"/>
      <c r="C786" s="6" t="n"/>
      <c r="D786" s="6" t="n"/>
      <c r="E786" s="6" t="n"/>
      <c r="F786" s="6" t="n"/>
      <c r="G786" s="6" t="n"/>
      <c r="H786" s="6" t="n"/>
      <c r="I786" s="6" t="n"/>
      <c r="J786" s="6">
        <f>IF(E786&lt;&gt;"Car/Van","",SUMIFS($I$8:I786,$E$8:E786,"Car/Van",$A$8:A786,"&gt;="&amp;='Settings &amp; Rates'!$B$3,$A$8:A786,"&lt;="&amp;='Settings &amp; Rates'!$B$4))</f>
        <v/>
      </c>
      <c r="K786" s="6">
        <f>IFERROR(IF(I786=0,"",IF(E786="Car/Van",  (MIN(MAX(='Settings &amp; Rates'!$B$13-SUMIFS($I$8:I785,$E$8:E785,"Car/Van",$A$8:A785,"&gt;="&amp;='Settings &amp; Rates'!$B$3,$A$8:A785,"&lt;="&amp;='Settings &amp; Rates'!$B$4)),I786)*='Settings &amp; Rates'!$B$8  +MAX(I786-MAX(0,='Settings &amp; Rates'!$B$13-SUMIFS($I$8:I785,$E$8:E785,"Car/Van",$A$8:A785,"&gt;="&amp;='Settings &amp; Rates'!$B$3,$A$8:A785,"&lt;="&amp;='Settings &amp; Rates'!$B$4)),0)*='Settings &amp; Rates'!$B$9)/I786,IF(E786="Motorcycle",='Settings &amp; Rates'!$B$10,IF(E786="Bicycle",='Settings &amp; Rates'!$B$11,"")))),"")</f>
        <v/>
      </c>
      <c r="L786" s="6">
        <f>IF(E786="Car/Van",='Settings &amp; Rates'!$B$12*F786,0)</f>
        <v/>
      </c>
      <c r="M786" s="7">
        <f>IFERROR(IF(I786=0,"",IF(E786="Car/Van",  MIN(MAX(='Settings &amp; Rates'!$B$13-SUMIFS($I$8:I785,$E$8:E785,"Car/Van",$A$8:A785,"&gt;="&amp;='Settings &amp; Rates'!$B$3,$A$8:A785,"&lt;="&amp;='Settings &amp; Rates'!$B$4)),I786)*='Settings &amp; Rates'!$B$8 +MAX(I786-MAX(0,='Settings &amp; Rates'!$B$13-SUMIFS($I$8:I785,$E$8:E785,"Car/Van",$A$8:A785,"&gt;="&amp;='Settings &amp; Rates'!$B$3,$A$8:A785,"&lt;="&amp;='Settings &amp; Rates'!$B$4)),0)*='Settings &amp; Rates'!$B$9 +I786*F786*='Settings &amp; Rates'!$B$12,IF(E786="Motorcycle",I786*='Settings &amp; Rates'!$B$10,IF(E786="Bicycle",I786*='Settings &amp; Rates'!$B$11,0)))),"")</f>
        <v/>
      </c>
      <c r="N786" s="6" t="n"/>
    </row>
    <row r="787">
      <c r="A787" s="5" t="n"/>
      <c r="B787" s="6" t="n"/>
      <c r="C787" s="6" t="n"/>
      <c r="D787" s="6" t="n"/>
      <c r="E787" s="6" t="n"/>
      <c r="F787" s="6" t="n"/>
      <c r="G787" s="6" t="n"/>
      <c r="H787" s="6" t="n"/>
      <c r="I787" s="6" t="n"/>
      <c r="J787" s="6">
        <f>IF(E787&lt;&gt;"Car/Van","",SUMIFS($I$8:I787,$E$8:E787,"Car/Van",$A$8:A787,"&gt;="&amp;='Settings &amp; Rates'!$B$3,$A$8:A787,"&lt;="&amp;='Settings &amp; Rates'!$B$4))</f>
        <v/>
      </c>
      <c r="K787" s="6">
        <f>IFERROR(IF(I787=0,"",IF(E787="Car/Van",  (MIN(MAX(='Settings &amp; Rates'!$B$13-SUMIFS($I$8:I786,$E$8:E786,"Car/Van",$A$8:A786,"&gt;="&amp;='Settings &amp; Rates'!$B$3,$A$8:A786,"&lt;="&amp;='Settings &amp; Rates'!$B$4)),I787)*='Settings &amp; Rates'!$B$8  +MAX(I787-MAX(0,='Settings &amp; Rates'!$B$13-SUMIFS($I$8:I786,$E$8:E786,"Car/Van",$A$8:A786,"&gt;="&amp;='Settings &amp; Rates'!$B$3,$A$8:A786,"&lt;="&amp;='Settings &amp; Rates'!$B$4)),0)*='Settings &amp; Rates'!$B$9)/I787,IF(E787="Motorcycle",='Settings &amp; Rates'!$B$10,IF(E787="Bicycle",='Settings &amp; Rates'!$B$11,"")))),"")</f>
        <v/>
      </c>
      <c r="L787" s="6">
        <f>IF(E787="Car/Van",='Settings &amp; Rates'!$B$12*F787,0)</f>
        <v/>
      </c>
      <c r="M787" s="7">
        <f>IFERROR(IF(I787=0,"",IF(E787="Car/Van",  MIN(MAX(='Settings &amp; Rates'!$B$13-SUMIFS($I$8:I786,$E$8:E786,"Car/Van",$A$8:A786,"&gt;="&amp;='Settings &amp; Rates'!$B$3,$A$8:A786,"&lt;="&amp;='Settings &amp; Rates'!$B$4)),I787)*='Settings &amp; Rates'!$B$8 +MAX(I787-MAX(0,='Settings &amp; Rates'!$B$13-SUMIFS($I$8:I786,$E$8:E786,"Car/Van",$A$8:A786,"&gt;="&amp;='Settings &amp; Rates'!$B$3,$A$8:A786,"&lt;="&amp;='Settings &amp; Rates'!$B$4)),0)*='Settings &amp; Rates'!$B$9 +I787*F787*='Settings &amp; Rates'!$B$12,IF(E787="Motorcycle",I787*='Settings &amp; Rates'!$B$10,IF(E787="Bicycle",I787*='Settings &amp; Rates'!$B$11,0)))),"")</f>
        <v/>
      </c>
      <c r="N787" s="6" t="n"/>
    </row>
    <row r="788">
      <c r="A788" s="5" t="n"/>
      <c r="B788" s="6" t="n"/>
      <c r="C788" s="6" t="n"/>
      <c r="D788" s="6" t="n"/>
      <c r="E788" s="6" t="n"/>
      <c r="F788" s="6" t="n"/>
      <c r="G788" s="6" t="n"/>
      <c r="H788" s="6" t="n"/>
      <c r="I788" s="6" t="n"/>
      <c r="J788" s="6">
        <f>IF(E788&lt;&gt;"Car/Van","",SUMIFS($I$8:I788,$E$8:E788,"Car/Van",$A$8:A788,"&gt;="&amp;='Settings &amp; Rates'!$B$3,$A$8:A788,"&lt;="&amp;='Settings &amp; Rates'!$B$4))</f>
        <v/>
      </c>
      <c r="K788" s="6">
        <f>IFERROR(IF(I788=0,"",IF(E788="Car/Van",  (MIN(MAX(='Settings &amp; Rates'!$B$13-SUMIFS($I$8:I787,$E$8:E787,"Car/Van",$A$8:A787,"&gt;="&amp;='Settings &amp; Rates'!$B$3,$A$8:A787,"&lt;="&amp;='Settings &amp; Rates'!$B$4)),I788)*='Settings &amp; Rates'!$B$8  +MAX(I788-MAX(0,='Settings &amp; Rates'!$B$13-SUMIFS($I$8:I787,$E$8:E787,"Car/Van",$A$8:A787,"&gt;="&amp;='Settings &amp; Rates'!$B$3,$A$8:A787,"&lt;="&amp;='Settings &amp; Rates'!$B$4)),0)*='Settings &amp; Rates'!$B$9)/I788,IF(E788="Motorcycle",='Settings &amp; Rates'!$B$10,IF(E788="Bicycle",='Settings &amp; Rates'!$B$11,"")))),"")</f>
        <v/>
      </c>
      <c r="L788" s="6">
        <f>IF(E788="Car/Van",='Settings &amp; Rates'!$B$12*F788,0)</f>
        <v/>
      </c>
      <c r="M788" s="7">
        <f>IFERROR(IF(I788=0,"",IF(E788="Car/Van",  MIN(MAX(='Settings &amp; Rates'!$B$13-SUMIFS($I$8:I787,$E$8:E787,"Car/Van",$A$8:A787,"&gt;="&amp;='Settings &amp; Rates'!$B$3,$A$8:A787,"&lt;="&amp;='Settings &amp; Rates'!$B$4)),I788)*='Settings &amp; Rates'!$B$8 +MAX(I788-MAX(0,='Settings &amp; Rates'!$B$13-SUMIFS($I$8:I787,$E$8:E787,"Car/Van",$A$8:A787,"&gt;="&amp;='Settings &amp; Rates'!$B$3,$A$8:A787,"&lt;="&amp;='Settings &amp; Rates'!$B$4)),0)*='Settings &amp; Rates'!$B$9 +I788*F788*='Settings &amp; Rates'!$B$12,IF(E788="Motorcycle",I788*='Settings &amp; Rates'!$B$10,IF(E788="Bicycle",I788*='Settings &amp; Rates'!$B$11,0)))),"")</f>
        <v/>
      </c>
      <c r="N788" s="6" t="n"/>
    </row>
    <row r="789">
      <c r="A789" s="5" t="n"/>
      <c r="B789" s="6" t="n"/>
      <c r="C789" s="6" t="n"/>
      <c r="D789" s="6" t="n"/>
      <c r="E789" s="6" t="n"/>
      <c r="F789" s="6" t="n"/>
      <c r="G789" s="6" t="n"/>
      <c r="H789" s="6" t="n"/>
      <c r="I789" s="6" t="n"/>
      <c r="J789" s="6">
        <f>IF(E789&lt;&gt;"Car/Van","",SUMIFS($I$8:I789,$E$8:E789,"Car/Van",$A$8:A789,"&gt;="&amp;='Settings &amp; Rates'!$B$3,$A$8:A789,"&lt;="&amp;='Settings &amp; Rates'!$B$4))</f>
        <v/>
      </c>
      <c r="K789" s="6">
        <f>IFERROR(IF(I789=0,"",IF(E789="Car/Van",  (MIN(MAX(='Settings &amp; Rates'!$B$13-SUMIFS($I$8:I788,$E$8:E788,"Car/Van",$A$8:A788,"&gt;="&amp;='Settings &amp; Rates'!$B$3,$A$8:A788,"&lt;="&amp;='Settings &amp; Rates'!$B$4)),I789)*='Settings &amp; Rates'!$B$8  +MAX(I789-MAX(0,='Settings &amp; Rates'!$B$13-SUMIFS($I$8:I788,$E$8:E788,"Car/Van",$A$8:A788,"&gt;="&amp;='Settings &amp; Rates'!$B$3,$A$8:A788,"&lt;="&amp;='Settings &amp; Rates'!$B$4)),0)*='Settings &amp; Rates'!$B$9)/I789,IF(E789="Motorcycle",='Settings &amp; Rates'!$B$10,IF(E789="Bicycle",='Settings &amp; Rates'!$B$11,"")))),"")</f>
        <v/>
      </c>
      <c r="L789" s="6">
        <f>IF(E789="Car/Van",='Settings &amp; Rates'!$B$12*F789,0)</f>
        <v/>
      </c>
      <c r="M789" s="7">
        <f>IFERROR(IF(I789=0,"",IF(E789="Car/Van",  MIN(MAX(='Settings &amp; Rates'!$B$13-SUMIFS($I$8:I788,$E$8:E788,"Car/Van",$A$8:A788,"&gt;="&amp;='Settings &amp; Rates'!$B$3,$A$8:A788,"&lt;="&amp;='Settings &amp; Rates'!$B$4)),I789)*='Settings &amp; Rates'!$B$8 +MAX(I789-MAX(0,='Settings &amp; Rates'!$B$13-SUMIFS($I$8:I788,$E$8:E788,"Car/Van",$A$8:A788,"&gt;="&amp;='Settings &amp; Rates'!$B$3,$A$8:A788,"&lt;="&amp;='Settings &amp; Rates'!$B$4)),0)*='Settings &amp; Rates'!$B$9 +I789*F789*='Settings &amp; Rates'!$B$12,IF(E789="Motorcycle",I789*='Settings &amp; Rates'!$B$10,IF(E789="Bicycle",I789*='Settings &amp; Rates'!$B$11,0)))),"")</f>
        <v/>
      </c>
      <c r="N789" s="6" t="n"/>
    </row>
    <row r="790">
      <c r="A790" s="5" t="n"/>
      <c r="B790" s="6" t="n"/>
      <c r="C790" s="6" t="n"/>
      <c r="D790" s="6" t="n"/>
      <c r="E790" s="6" t="n"/>
      <c r="F790" s="6" t="n"/>
      <c r="G790" s="6" t="n"/>
      <c r="H790" s="6" t="n"/>
      <c r="I790" s="6" t="n"/>
      <c r="J790" s="6">
        <f>IF(E790&lt;&gt;"Car/Van","",SUMIFS($I$8:I790,$E$8:E790,"Car/Van",$A$8:A790,"&gt;="&amp;='Settings &amp; Rates'!$B$3,$A$8:A790,"&lt;="&amp;='Settings &amp; Rates'!$B$4))</f>
        <v/>
      </c>
      <c r="K790" s="6">
        <f>IFERROR(IF(I790=0,"",IF(E790="Car/Van",  (MIN(MAX(='Settings &amp; Rates'!$B$13-SUMIFS($I$8:I789,$E$8:E789,"Car/Van",$A$8:A789,"&gt;="&amp;='Settings &amp; Rates'!$B$3,$A$8:A789,"&lt;="&amp;='Settings &amp; Rates'!$B$4)),I790)*='Settings &amp; Rates'!$B$8  +MAX(I790-MAX(0,='Settings &amp; Rates'!$B$13-SUMIFS($I$8:I789,$E$8:E789,"Car/Van",$A$8:A789,"&gt;="&amp;='Settings &amp; Rates'!$B$3,$A$8:A789,"&lt;="&amp;='Settings &amp; Rates'!$B$4)),0)*='Settings &amp; Rates'!$B$9)/I790,IF(E790="Motorcycle",='Settings &amp; Rates'!$B$10,IF(E790="Bicycle",='Settings &amp; Rates'!$B$11,"")))),"")</f>
        <v/>
      </c>
      <c r="L790" s="6">
        <f>IF(E790="Car/Van",='Settings &amp; Rates'!$B$12*F790,0)</f>
        <v/>
      </c>
      <c r="M790" s="7">
        <f>IFERROR(IF(I790=0,"",IF(E790="Car/Van",  MIN(MAX(='Settings &amp; Rates'!$B$13-SUMIFS($I$8:I789,$E$8:E789,"Car/Van",$A$8:A789,"&gt;="&amp;='Settings &amp; Rates'!$B$3,$A$8:A789,"&lt;="&amp;='Settings &amp; Rates'!$B$4)),I790)*='Settings &amp; Rates'!$B$8 +MAX(I790-MAX(0,='Settings &amp; Rates'!$B$13-SUMIFS($I$8:I789,$E$8:E789,"Car/Van",$A$8:A789,"&gt;="&amp;='Settings &amp; Rates'!$B$3,$A$8:A789,"&lt;="&amp;='Settings &amp; Rates'!$B$4)),0)*='Settings &amp; Rates'!$B$9 +I790*F790*='Settings &amp; Rates'!$B$12,IF(E790="Motorcycle",I790*='Settings &amp; Rates'!$B$10,IF(E790="Bicycle",I790*='Settings &amp; Rates'!$B$11,0)))),"")</f>
        <v/>
      </c>
      <c r="N790" s="6" t="n"/>
    </row>
    <row r="791">
      <c r="A791" s="5" t="n"/>
      <c r="B791" s="6" t="n"/>
      <c r="C791" s="6" t="n"/>
      <c r="D791" s="6" t="n"/>
      <c r="E791" s="6" t="n"/>
      <c r="F791" s="6" t="n"/>
      <c r="G791" s="6" t="n"/>
      <c r="H791" s="6" t="n"/>
      <c r="I791" s="6" t="n"/>
      <c r="J791" s="6">
        <f>IF(E791&lt;&gt;"Car/Van","",SUMIFS($I$8:I791,$E$8:E791,"Car/Van",$A$8:A791,"&gt;="&amp;='Settings &amp; Rates'!$B$3,$A$8:A791,"&lt;="&amp;='Settings &amp; Rates'!$B$4))</f>
        <v/>
      </c>
      <c r="K791" s="6">
        <f>IFERROR(IF(I791=0,"",IF(E791="Car/Van",  (MIN(MAX(='Settings &amp; Rates'!$B$13-SUMIFS($I$8:I790,$E$8:E790,"Car/Van",$A$8:A790,"&gt;="&amp;='Settings &amp; Rates'!$B$3,$A$8:A790,"&lt;="&amp;='Settings &amp; Rates'!$B$4)),I791)*='Settings &amp; Rates'!$B$8  +MAX(I791-MAX(0,='Settings &amp; Rates'!$B$13-SUMIFS($I$8:I790,$E$8:E790,"Car/Van",$A$8:A790,"&gt;="&amp;='Settings &amp; Rates'!$B$3,$A$8:A790,"&lt;="&amp;='Settings &amp; Rates'!$B$4)),0)*='Settings &amp; Rates'!$B$9)/I791,IF(E791="Motorcycle",='Settings &amp; Rates'!$B$10,IF(E791="Bicycle",='Settings &amp; Rates'!$B$11,"")))),"")</f>
        <v/>
      </c>
      <c r="L791" s="6">
        <f>IF(E791="Car/Van",='Settings &amp; Rates'!$B$12*F791,0)</f>
        <v/>
      </c>
      <c r="M791" s="7">
        <f>IFERROR(IF(I791=0,"",IF(E791="Car/Van",  MIN(MAX(='Settings &amp; Rates'!$B$13-SUMIFS($I$8:I790,$E$8:E790,"Car/Van",$A$8:A790,"&gt;="&amp;='Settings &amp; Rates'!$B$3,$A$8:A790,"&lt;="&amp;='Settings &amp; Rates'!$B$4)),I791)*='Settings &amp; Rates'!$B$8 +MAX(I791-MAX(0,='Settings &amp; Rates'!$B$13-SUMIFS($I$8:I790,$E$8:E790,"Car/Van",$A$8:A790,"&gt;="&amp;='Settings &amp; Rates'!$B$3,$A$8:A790,"&lt;="&amp;='Settings &amp; Rates'!$B$4)),0)*='Settings &amp; Rates'!$B$9 +I791*F791*='Settings &amp; Rates'!$B$12,IF(E791="Motorcycle",I791*='Settings &amp; Rates'!$B$10,IF(E791="Bicycle",I791*='Settings &amp; Rates'!$B$11,0)))),"")</f>
        <v/>
      </c>
      <c r="N791" s="6" t="n"/>
    </row>
    <row r="792">
      <c r="A792" s="5" t="n"/>
      <c r="B792" s="6" t="n"/>
      <c r="C792" s="6" t="n"/>
      <c r="D792" s="6" t="n"/>
      <c r="E792" s="6" t="n"/>
      <c r="F792" s="6" t="n"/>
      <c r="G792" s="6" t="n"/>
      <c r="H792" s="6" t="n"/>
      <c r="I792" s="6" t="n"/>
      <c r="J792" s="6">
        <f>IF(E792&lt;&gt;"Car/Van","",SUMIFS($I$8:I792,$E$8:E792,"Car/Van",$A$8:A792,"&gt;="&amp;='Settings &amp; Rates'!$B$3,$A$8:A792,"&lt;="&amp;='Settings &amp; Rates'!$B$4))</f>
        <v/>
      </c>
      <c r="K792" s="6">
        <f>IFERROR(IF(I792=0,"",IF(E792="Car/Van",  (MIN(MAX(='Settings &amp; Rates'!$B$13-SUMIFS($I$8:I791,$E$8:E791,"Car/Van",$A$8:A791,"&gt;="&amp;='Settings &amp; Rates'!$B$3,$A$8:A791,"&lt;="&amp;='Settings &amp; Rates'!$B$4)),I792)*='Settings &amp; Rates'!$B$8  +MAX(I792-MAX(0,='Settings &amp; Rates'!$B$13-SUMIFS($I$8:I791,$E$8:E791,"Car/Van",$A$8:A791,"&gt;="&amp;='Settings &amp; Rates'!$B$3,$A$8:A791,"&lt;="&amp;='Settings &amp; Rates'!$B$4)),0)*='Settings &amp; Rates'!$B$9)/I792,IF(E792="Motorcycle",='Settings &amp; Rates'!$B$10,IF(E792="Bicycle",='Settings &amp; Rates'!$B$11,"")))),"")</f>
        <v/>
      </c>
      <c r="L792" s="6">
        <f>IF(E792="Car/Van",='Settings &amp; Rates'!$B$12*F792,0)</f>
        <v/>
      </c>
      <c r="M792" s="7">
        <f>IFERROR(IF(I792=0,"",IF(E792="Car/Van",  MIN(MAX(='Settings &amp; Rates'!$B$13-SUMIFS($I$8:I791,$E$8:E791,"Car/Van",$A$8:A791,"&gt;="&amp;='Settings &amp; Rates'!$B$3,$A$8:A791,"&lt;="&amp;='Settings &amp; Rates'!$B$4)),I792)*='Settings &amp; Rates'!$B$8 +MAX(I792-MAX(0,='Settings &amp; Rates'!$B$13-SUMIFS($I$8:I791,$E$8:E791,"Car/Van",$A$8:A791,"&gt;="&amp;='Settings &amp; Rates'!$B$3,$A$8:A791,"&lt;="&amp;='Settings &amp; Rates'!$B$4)),0)*='Settings &amp; Rates'!$B$9 +I792*F792*='Settings &amp; Rates'!$B$12,IF(E792="Motorcycle",I792*='Settings &amp; Rates'!$B$10,IF(E792="Bicycle",I792*='Settings &amp; Rates'!$B$11,0)))),"")</f>
        <v/>
      </c>
      <c r="N792" s="6" t="n"/>
    </row>
    <row r="793">
      <c r="A793" s="5" t="n"/>
      <c r="B793" s="6" t="n"/>
      <c r="C793" s="6" t="n"/>
      <c r="D793" s="6" t="n"/>
      <c r="E793" s="6" t="n"/>
      <c r="F793" s="6" t="n"/>
      <c r="G793" s="6" t="n"/>
      <c r="H793" s="6" t="n"/>
      <c r="I793" s="6" t="n"/>
      <c r="J793" s="6">
        <f>IF(E793&lt;&gt;"Car/Van","",SUMIFS($I$8:I793,$E$8:E793,"Car/Van",$A$8:A793,"&gt;="&amp;='Settings &amp; Rates'!$B$3,$A$8:A793,"&lt;="&amp;='Settings &amp; Rates'!$B$4))</f>
        <v/>
      </c>
      <c r="K793" s="6">
        <f>IFERROR(IF(I793=0,"",IF(E793="Car/Van",  (MIN(MAX(='Settings &amp; Rates'!$B$13-SUMIFS($I$8:I792,$E$8:E792,"Car/Van",$A$8:A792,"&gt;="&amp;='Settings &amp; Rates'!$B$3,$A$8:A792,"&lt;="&amp;='Settings &amp; Rates'!$B$4)),I793)*='Settings &amp; Rates'!$B$8  +MAX(I793-MAX(0,='Settings &amp; Rates'!$B$13-SUMIFS($I$8:I792,$E$8:E792,"Car/Van",$A$8:A792,"&gt;="&amp;='Settings &amp; Rates'!$B$3,$A$8:A792,"&lt;="&amp;='Settings &amp; Rates'!$B$4)),0)*='Settings &amp; Rates'!$B$9)/I793,IF(E793="Motorcycle",='Settings &amp; Rates'!$B$10,IF(E793="Bicycle",='Settings &amp; Rates'!$B$11,"")))),"")</f>
        <v/>
      </c>
      <c r="L793" s="6">
        <f>IF(E793="Car/Van",='Settings &amp; Rates'!$B$12*F793,0)</f>
        <v/>
      </c>
      <c r="M793" s="7">
        <f>IFERROR(IF(I793=0,"",IF(E793="Car/Van",  MIN(MAX(='Settings &amp; Rates'!$B$13-SUMIFS($I$8:I792,$E$8:E792,"Car/Van",$A$8:A792,"&gt;="&amp;='Settings &amp; Rates'!$B$3,$A$8:A792,"&lt;="&amp;='Settings &amp; Rates'!$B$4)),I793)*='Settings &amp; Rates'!$B$8 +MAX(I793-MAX(0,='Settings &amp; Rates'!$B$13-SUMIFS($I$8:I792,$E$8:E792,"Car/Van",$A$8:A792,"&gt;="&amp;='Settings &amp; Rates'!$B$3,$A$8:A792,"&lt;="&amp;='Settings &amp; Rates'!$B$4)),0)*='Settings &amp; Rates'!$B$9 +I793*F793*='Settings &amp; Rates'!$B$12,IF(E793="Motorcycle",I793*='Settings &amp; Rates'!$B$10,IF(E793="Bicycle",I793*='Settings &amp; Rates'!$B$11,0)))),"")</f>
        <v/>
      </c>
      <c r="N793" s="6" t="n"/>
    </row>
    <row r="794">
      <c r="A794" s="5" t="n"/>
      <c r="B794" s="6" t="n"/>
      <c r="C794" s="6" t="n"/>
      <c r="D794" s="6" t="n"/>
      <c r="E794" s="6" t="n"/>
      <c r="F794" s="6" t="n"/>
      <c r="G794" s="6" t="n"/>
      <c r="H794" s="6" t="n"/>
      <c r="I794" s="6" t="n"/>
      <c r="J794" s="6">
        <f>IF(E794&lt;&gt;"Car/Van","",SUMIFS($I$8:I794,$E$8:E794,"Car/Van",$A$8:A794,"&gt;="&amp;='Settings &amp; Rates'!$B$3,$A$8:A794,"&lt;="&amp;='Settings &amp; Rates'!$B$4))</f>
        <v/>
      </c>
      <c r="K794" s="6">
        <f>IFERROR(IF(I794=0,"",IF(E794="Car/Van",  (MIN(MAX(='Settings &amp; Rates'!$B$13-SUMIFS($I$8:I793,$E$8:E793,"Car/Van",$A$8:A793,"&gt;="&amp;='Settings &amp; Rates'!$B$3,$A$8:A793,"&lt;="&amp;='Settings &amp; Rates'!$B$4)),I794)*='Settings &amp; Rates'!$B$8  +MAX(I794-MAX(0,='Settings &amp; Rates'!$B$13-SUMIFS($I$8:I793,$E$8:E793,"Car/Van",$A$8:A793,"&gt;="&amp;='Settings &amp; Rates'!$B$3,$A$8:A793,"&lt;="&amp;='Settings &amp; Rates'!$B$4)),0)*='Settings &amp; Rates'!$B$9)/I794,IF(E794="Motorcycle",='Settings &amp; Rates'!$B$10,IF(E794="Bicycle",='Settings &amp; Rates'!$B$11,"")))),"")</f>
        <v/>
      </c>
      <c r="L794" s="6">
        <f>IF(E794="Car/Van",='Settings &amp; Rates'!$B$12*F794,0)</f>
        <v/>
      </c>
      <c r="M794" s="7">
        <f>IFERROR(IF(I794=0,"",IF(E794="Car/Van",  MIN(MAX(='Settings &amp; Rates'!$B$13-SUMIFS($I$8:I793,$E$8:E793,"Car/Van",$A$8:A793,"&gt;="&amp;='Settings &amp; Rates'!$B$3,$A$8:A793,"&lt;="&amp;='Settings &amp; Rates'!$B$4)),I794)*='Settings &amp; Rates'!$B$8 +MAX(I794-MAX(0,='Settings &amp; Rates'!$B$13-SUMIFS($I$8:I793,$E$8:E793,"Car/Van",$A$8:A793,"&gt;="&amp;='Settings &amp; Rates'!$B$3,$A$8:A793,"&lt;="&amp;='Settings &amp; Rates'!$B$4)),0)*='Settings &amp; Rates'!$B$9 +I794*F794*='Settings &amp; Rates'!$B$12,IF(E794="Motorcycle",I794*='Settings &amp; Rates'!$B$10,IF(E794="Bicycle",I794*='Settings &amp; Rates'!$B$11,0)))),"")</f>
        <v/>
      </c>
      <c r="N794" s="6" t="n"/>
    </row>
    <row r="795">
      <c r="A795" s="5" t="n"/>
      <c r="B795" s="6" t="n"/>
      <c r="C795" s="6" t="n"/>
      <c r="D795" s="6" t="n"/>
      <c r="E795" s="6" t="n"/>
      <c r="F795" s="6" t="n"/>
      <c r="G795" s="6" t="n"/>
      <c r="H795" s="6" t="n"/>
      <c r="I795" s="6" t="n"/>
      <c r="J795" s="6">
        <f>IF(E795&lt;&gt;"Car/Van","",SUMIFS($I$8:I795,$E$8:E795,"Car/Van",$A$8:A795,"&gt;="&amp;='Settings &amp; Rates'!$B$3,$A$8:A795,"&lt;="&amp;='Settings &amp; Rates'!$B$4))</f>
        <v/>
      </c>
      <c r="K795" s="6">
        <f>IFERROR(IF(I795=0,"",IF(E795="Car/Van",  (MIN(MAX(='Settings &amp; Rates'!$B$13-SUMIFS($I$8:I794,$E$8:E794,"Car/Van",$A$8:A794,"&gt;="&amp;='Settings &amp; Rates'!$B$3,$A$8:A794,"&lt;="&amp;='Settings &amp; Rates'!$B$4)),I795)*='Settings &amp; Rates'!$B$8  +MAX(I795-MAX(0,='Settings &amp; Rates'!$B$13-SUMIFS($I$8:I794,$E$8:E794,"Car/Van",$A$8:A794,"&gt;="&amp;='Settings &amp; Rates'!$B$3,$A$8:A794,"&lt;="&amp;='Settings &amp; Rates'!$B$4)),0)*='Settings &amp; Rates'!$B$9)/I795,IF(E795="Motorcycle",='Settings &amp; Rates'!$B$10,IF(E795="Bicycle",='Settings &amp; Rates'!$B$11,"")))),"")</f>
        <v/>
      </c>
      <c r="L795" s="6">
        <f>IF(E795="Car/Van",='Settings &amp; Rates'!$B$12*F795,0)</f>
        <v/>
      </c>
      <c r="M795" s="7">
        <f>IFERROR(IF(I795=0,"",IF(E795="Car/Van",  MIN(MAX(='Settings &amp; Rates'!$B$13-SUMIFS($I$8:I794,$E$8:E794,"Car/Van",$A$8:A794,"&gt;="&amp;='Settings &amp; Rates'!$B$3,$A$8:A794,"&lt;="&amp;='Settings &amp; Rates'!$B$4)),I795)*='Settings &amp; Rates'!$B$8 +MAX(I795-MAX(0,='Settings &amp; Rates'!$B$13-SUMIFS($I$8:I794,$E$8:E794,"Car/Van",$A$8:A794,"&gt;="&amp;='Settings &amp; Rates'!$B$3,$A$8:A794,"&lt;="&amp;='Settings &amp; Rates'!$B$4)),0)*='Settings &amp; Rates'!$B$9 +I795*F795*='Settings &amp; Rates'!$B$12,IF(E795="Motorcycle",I795*='Settings &amp; Rates'!$B$10,IF(E795="Bicycle",I795*='Settings &amp; Rates'!$B$11,0)))),"")</f>
        <v/>
      </c>
      <c r="N795" s="6" t="n"/>
    </row>
    <row r="796">
      <c r="A796" s="5" t="n"/>
      <c r="B796" s="6" t="n"/>
      <c r="C796" s="6" t="n"/>
      <c r="D796" s="6" t="n"/>
      <c r="E796" s="6" t="n"/>
      <c r="F796" s="6" t="n"/>
      <c r="G796" s="6" t="n"/>
      <c r="H796" s="6" t="n"/>
      <c r="I796" s="6" t="n"/>
      <c r="J796" s="6">
        <f>IF(E796&lt;&gt;"Car/Van","",SUMIFS($I$8:I796,$E$8:E796,"Car/Van",$A$8:A796,"&gt;="&amp;='Settings &amp; Rates'!$B$3,$A$8:A796,"&lt;="&amp;='Settings &amp; Rates'!$B$4))</f>
        <v/>
      </c>
      <c r="K796" s="6">
        <f>IFERROR(IF(I796=0,"",IF(E796="Car/Van",  (MIN(MAX(='Settings &amp; Rates'!$B$13-SUMIFS($I$8:I795,$E$8:E795,"Car/Van",$A$8:A795,"&gt;="&amp;='Settings &amp; Rates'!$B$3,$A$8:A795,"&lt;="&amp;='Settings &amp; Rates'!$B$4)),I796)*='Settings &amp; Rates'!$B$8  +MAX(I796-MAX(0,='Settings &amp; Rates'!$B$13-SUMIFS($I$8:I795,$E$8:E795,"Car/Van",$A$8:A795,"&gt;="&amp;='Settings &amp; Rates'!$B$3,$A$8:A795,"&lt;="&amp;='Settings &amp; Rates'!$B$4)),0)*='Settings &amp; Rates'!$B$9)/I796,IF(E796="Motorcycle",='Settings &amp; Rates'!$B$10,IF(E796="Bicycle",='Settings &amp; Rates'!$B$11,"")))),"")</f>
        <v/>
      </c>
      <c r="L796" s="6">
        <f>IF(E796="Car/Van",='Settings &amp; Rates'!$B$12*F796,0)</f>
        <v/>
      </c>
      <c r="M796" s="7">
        <f>IFERROR(IF(I796=0,"",IF(E796="Car/Van",  MIN(MAX(='Settings &amp; Rates'!$B$13-SUMIFS($I$8:I795,$E$8:E795,"Car/Van",$A$8:A795,"&gt;="&amp;='Settings &amp; Rates'!$B$3,$A$8:A795,"&lt;="&amp;='Settings &amp; Rates'!$B$4)),I796)*='Settings &amp; Rates'!$B$8 +MAX(I796-MAX(0,='Settings &amp; Rates'!$B$13-SUMIFS($I$8:I795,$E$8:E795,"Car/Van",$A$8:A795,"&gt;="&amp;='Settings &amp; Rates'!$B$3,$A$8:A795,"&lt;="&amp;='Settings &amp; Rates'!$B$4)),0)*='Settings &amp; Rates'!$B$9 +I796*F796*='Settings &amp; Rates'!$B$12,IF(E796="Motorcycle",I796*='Settings &amp; Rates'!$B$10,IF(E796="Bicycle",I796*='Settings &amp; Rates'!$B$11,0)))),"")</f>
        <v/>
      </c>
      <c r="N796" s="6" t="n"/>
    </row>
    <row r="797">
      <c r="A797" s="5" t="n"/>
      <c r="B797" s="6" t="n"/>
      <c r="C797" s="6" t="n"/>
      <c r="D797" s="6" t="n"/>
      <c r="E797" s="6" t="n"/>
      <c r="F797" s="6" t="n"/>
      <c r="G797" s="6" t="n"/>
      <c r="H797" s="6" t="n"/>
      <c r="I797" s="6" t="n"/>
      <c r="J797" s="6">
        <f>IF(E797&lt;&gt;"Car/Van","",SUMIFS($I$8:I797,$E$8:E797,"Car/Van",$A$8:A797,"&gt;="&amp;='Settings &amp; Rates'!$B$3,$A$8:A797,"&lt;="&amp;='Settings &amp; Rates'!$B$4))</f>
        <v/>
      </c>
      <c r="K797" s="6">
        <f>IFERROR(IF(I797=0,"",IF(E797="Car/Van",  (MIN(MAX(='Settings &amp; Rates'!$B$13-SUMIFS($I$8:I796,$E$8:E796,"Car/Van",$A$8:A796,"&gt;="&amp;='Settings &amp; Rates'!$B$3,$A$8:A796,"&lt;="&amp;='Settings &amp; Rates'!$B$4)),I797)*='Settings &amp; Rates'!$B$8  +MAX(I797-MAX(0,='Settings &amp; Rates'!$B$13-SUMIFS($I$8:I796,$E$8:E796,"Car/Van",$A$8:A796,"&gt;="&amp;='Settings &amp; Rates'!$B$3,$A$8:A796,"&lt;="&amp;='Settings &amp; Rates'!$B$4)),0)*='Settings &amp; Rates'!$B$9)/I797,IF(E797="Motorcycle",='Settings &amp; Rates'!$B$10,IF(E797="Bicycle",='Settings &amp; Rates'!$B$11,"")))),"")</f>
        <v/>
      </c>
      <c r="L797" s="6">
        <f>IF(E797="Car/Van",='Settings &amp; Rates'!$B$12*F797,0)</f>
        <v/>
      </c>
      <c r="M797" s="7">
        <f>IFERROR(IF(I797=0,"",IF(E797="Car/Van",  MIN(MAX(='Settings &amp; Rates'!$B$13-SUMIFS($I$8:I796,$E$8:E796,"Car/Van",$A$8:A796,"&gt;="&amp;='Settings &amp; Rates'!$B$3,$A$8:A796,"&lt;="&amp;='Settings &amp; Rates'!$B$4)),I797)*='Settings &amp; Rates'!$B$8 +MAX(I797-MAX(0,='Settings &amp; Rates'!$B$13-SUMIFS($I$8:I796,$E$8:E796,"Car/Van",$A$8:A796,"&gt;="&amp;='Settings &amp; Rates'!$B$3,$A$8:A796,"&lt;="&amp;='Settings &amp; Rates'!$B$4)),0)*='Settings &amp; Rates'!$B$9 +I797*F797*='Settings &amp; Rates'!$B$12,IF(E797="Motorcycle",I797*='Settings &amp; Rates'!$B$10,IF(E797="Bicycle",I797*='Settings &amp; Rates'!$B$11,0)))),"")</f>
        <v/>
      </c>
      <c r="N797" s="6" t="n"/>
    </row>
    <row r="798">
      <c r="A798" s="5" t="n"/>
      <c r="B798" s="6" t="n"/>
      <c r="C798" s="6" t="n"/>
      <c r="D798" s="6" t="n"/>
      <c r="E798" s="6" t="n"/>
      <c r="F798" s="6" t="n"/>
      <c r="G798" s="6" t="n"/>
      <c r="H798" s="6" t="n"/>
      <c r="I798" s="6" t="n"/>
      <c r="J798" s="6">
        <f>IF(E798&lt;&gt;"Car/Van","",SUMIFS($I$8:I798,$E$8:E798,"Car/Van",$A$8:A798,"&gt;="&amp;='Settings &amp; Rates'!$B$3,$A$8:A798,"&lt;="&amp;='Settings &amp; Rates'!$B$4))</f>
        <v/>
      </c>
      <c r="K798" s="6">
        <f>IFERROR(IF(I798=0,"",IF(E798="Car/Van",  (MIN(MAX(='Settings &amp; Rates'!$B$13-SUMIFS($I$8:I797,$E$8:E797,"Car/Van",$A$8:A797,"&gt;="&amp;='Settings &amp; Rates'!$B$3,$A$8:A797,"&lt;="&amp;='Settings &amp; Rates'!$B$4)),I798)*='Settings &amp; Rates'!$B$8  +MAX(I798-MAX(0,='Settings &amp; Rates'!$B$13-SUMIFS($I$8:I797,$E$8:E797,"Car/Van",$A$8:A797,"&gt;="&amp;='Settings &amp; Rates'!$B$3,$A$8:A797,"&lt;="&amp;='Settings &amp; Rates'!$B$4)),0)*='Settings &amp; Rates'!$B$9)/I798,IF(E798="Motorcycle",='Settings &amp; Rates'!$B$10,IF(E798="Bicycle",='Settings &amp; Rates'!$B$11,"")))),"")</f>
        <v/>
      </c>
      <c r="L798" s="6">
        <f>IF(E798="Car/Van",='Settings &amp; Rates'!$B$12*F798,0)</f>
        <v/>
      </c>
      <c r="M798" s="7">
        <f>IFERROR(IF(I798=0,"",IF(E798="Car/Van",  MIN(MAX(='Settings &amp; Rates'!$B$13-SUMIFS($I$8:I797,$E$8:E797,"Car/Van",$A$8:A797,"&gt;="&amp;='Settings &amp; Rates'!$B$3,$A$8:A797,"&lt;="&amp;='Settings &amp; Rates'!$B$4)),I798)*='Settings &amp; Rates'!$B$8 +MAX(I798-MAX(0,='Settings &amp; Rates'!$B$13-SUMIFS($I$8:I797,$E$8:E797,"Car/Van",$A$8:A797,"&gt;="&amp;='Settings &amp; Rates'!$B$3,$A$8:A797,"&lt;="&amp;='Settings &amp; Rates'!$B$4)),0)*='Settings &amp; Rates'!$B$9 +I798*F798*='Settings &amp; Rates'!$B$12,IF(E798="Motorcycle",I798*='Settings &amp; Rates'!$B$10,IF(E798="Bicycle",I798*='Settings &amp; Rates'!$B$11,0)))),"")</f>
        <v/>
      </c>
      <c r="N798" s="6" t="n"/>
    </row>
    <row r="799">
      <c r="A799" s="5" t="n"/>
      <c r="B799" s="6" t="n"/>
      <c r="C799" s="6" t="n"/>
      <c r="D799" s="6" t="n"/>
      <c r="E799" s="6" t="n"/>
      <c r="F799" s="6" t="n"/>
      <c r="G799" s="6" t="n"/>
      <c r="H799" s="6" t="n"/>
      <c r="I799" s="6" t="n"/>
      <c r="J799" s="6">
        <f>IF(E799&lt;&gt;"Car/Van","",SUMIFS($I$8:I799,$E$8:E799,"Car/Van",$A$8:A799,"&gt;="&amp;='Settings &amp; Rates'!$B$3,$A$8:A799,"&lt;="&amp;='Settings &amp; Rates'!$B$4))</f>
        <v/>
      </c>
      <c r="K799" s="6">
        <f>IFERROR(IF(I799=0,"",IF(E799="Car/Van",  (MIN(MAX(='Settings &amp; Rates'!$B$13-SUMIFS($I$8:I798,$E$8:E798,"Car/Van",$A$8:A798,"&gt;="&amp;='Settings &amp; Rates'!$B$3,$A$8:A798,"&lt;="&amp;='Settings &amp; Rates'!$B$4)),I799)*='Settings &amp; Rates'!$B$8  +MAX(I799-MAX(0,='Settings &amp; Rates'!$B$13-SUMIFS($I$8:I798,$E$8:E798,"Car/Van",$A$8:A798,"&gt;="&amp;='Settings &amp; Rates'!$B$3,$A$8:A798,"&lt;="&amp;='Settings &amp; Rates'!$B$4)),0)*='Settings &amp; Rates'!$B$9)/I799,IF(E799="Motorcycle",='Settings &amp; Rates'!$B$10,IF(E799="Bicycle",='Settings &amp; Rates'!$B$11,"")))),"")</f>
        <v/>
      </c>
      <c r="L799" s="6">
        <f>IF(E799="Car/Van",='Settings &amp; Rates'!$B$12*F799,0)</f>
        <v/>
      </c>
      <c r="M799" s="7">
        <f>IFERROR(IF(I799=0,"",IF(E799="Car/Van",  MIN(MAX(='Settings &amp; Rates'!$B$13-SUMIFS($I$8:I798,$E$8:E798,"Car/Van",$A$8:A798,"&gt;="&amp;='Settings &amp; Rates'!$B$3,$A$8:A798,"&lt;="&amp;='Settings &amp; Rates'!$B$4)),I799)*='Settings &amp; Rates'!$B$8 +MAX(I799-MAX(0,='Settings &amp; Rates'!$B$13-SUMIFS($I$8:I798,$E$8:E798,"Car/Van",$A$8:A798,"&gt;="&amp;='Settings &amp; Rates'!$B$3,$A$8:A798,"&lt;="&amp;='Settings &amp; Rates'!$B$4)),0)*='Settings &amp; Rates'!$B$9 +I799*F799*='Settings &amp; Rates'!$B$12,IF(E799="Motorcycle",I799*='Settings &amp; Rates'!$B$10,IF(E799="Bicycle",I799*='Settings &amp; Rates'!$B$11,0)))),"")</f>
        <v/>
      </c>
      <c r="N799" s="6" t="n"/>
    </row>
    <row r="800">
      <c r="A800" s="5" t="n"/>
      <c r="B800" s="6" t="n"/>
      <c r="C800" s="6" t="n"/>
      <c r="D800" s="6" t="n"/>
      <c r="E800" s="6" t="n"/>
      <c r="F800" s="6" t="n"/>
      <c r="G800" s="6" t="n"/>
      <c r="H800" s="6" t="n"/>
      <c r="I800" s="6" t="n"/>
      <c r="J800" s="6">
        <f>IF(E800&lt;&gt;"Car/Van","",SUMIFS($I$8:I800,$E$8:E800,"Car/Van",$A$8:A800,"&gt;="&amp;='Settings &amp; Rates'!$B$3,$A$8:A800,"&lt;="&amp;='Settings &amp; Rates'!$B$4))</f>
        <v/>
      </c>
      <c r="K800" s="6">
        <f>IFERROR(IF(I800=0,"",IF(E800="Car/Van",  (MIN(MAX(='Settings &amp; Rates'!$B$13-SUMIFS($I$8:I799,$E$8:E799,"Car/Van",$A$8:A799,"&gt;="&amp;='Settings &amp; Rates'!$B$3,$A$8:A799,"&lt;="&amp;='Settings &amp; Rates'!$B$4)),I800)*='Settings &amp; Rates'!$B$8  +MAX(I800-MAX(0,='Settings &amp; Rates'!$B$13-SUMIFS($I$8:I799,$E$8:E799,"Car/Van",$A$8:A799,"&gt;="&amp;='Settings &amp; Rates'!$B$3,$A$8:A799,"&lt;="&amp;='Settings &amp; Rates'!$B$4)),0)*='Settings &amp; Rates'!$B$9)/I800,IF(E800="Motorcycle",='Settings &amp; Rates'!$B$10,IF(E800="Bicycle",='Settings &amp; Rates'!$B$11,"")))),"")</f>
        <v/>
      </c>
      <c r="L800" s="6">
        <f>IF(E800="Car/Van",='Settings &amp; Rates'!$B$12*F800,0)</f>
        <v/>
      </c>
      <c r="M800" s="7">
        <f>IFERROR(IF(I800=0,"",IF(E800="Car/Van",  MIN(MAX(='Settings &amp; Rates'!$B$13-SUMIFS($I$8:I799,$E$8:E799,"Car/Van",$A$8:A799,"&gt;="&amp;='Settings &amp; Rates'!$B$3,$A$8:A799,"&lt;="&amp;='Settings &amp; Rates'!$B$4)),I800)*='Settings &amp; Rates'!$B$8 +MAX(I800-MAX(0,='Settings &amp; Rates'!$B$13-SUMIFS($I$8:I799,$E$8:E799,"Car/Van",$A$8:A799,"&gt;="&amp;='Settings &amp; Rates'!$B$3,$A$8:A799,"&lt;="&amp;='Settings &amp; Rates'!$B$4)),0)*='Settings &amp; Rates'!$B$9 +I800*F800*='Settings &amp; Rates'!$B$12,IF(E800="Motorcycle",I800*='Settings &amp; Rates'!$B$10,IF(E800="Bicycle",I800*='Settings &amp; Rates'!$B$11,0)))),"")</f>
        <v/>
      </c>
      <c r="N800" s="6" t="n"/>
    </row>
    <row r="801">
      <c r="A801" s="5" t="n"/>
      <c r="B801" s="6" t="n"/>
      <c r="C801" s="6" t="n"/>
      <c r="D801" s="6" t="n"/>
      <c r="E801" s="6" t="n"/>
      <c r="F801" s="6" t="n"/>
      <c r="G801" s="6" t="n"/>
      <c r="H801" s="6" t="n"/>
      <c r="I801" s="6" t="n"/>
      <c r="J801" s="6">
        <f>IF(E801&lt;&gt;"Car/Van","",SUMIFS($I$8:I801,$E$8:E801,"Car/Van",$A$8:A801,"&gt;="&amp;='Settings &amp; Rates'!$B$3,$A$8:A801,"&lt;="&amp;='Settings &amp; Rates'!$B$4))</f>
        <v/>
      </c>
      <c r="K801" s="6">
        <f>IFERROR(IF(I801=0,"",IF(E801="Car/Van",  (MIN(MAX(='Settings &amp; Rates'!$B$13-SUMIFS($I$8:I800,$E$8:E800,"Car/Van",$A$8:A800,"&gt;="&amp;='Settings &amp; Rates'!$B$3,$A$8:A800,"&lt;="&amp;='Settings &amp; Rates'!$B$4)),I801)*='Settings &amp; Rates'!$B$8  +MAX(I801-MAX(0,='Settings &amp; Rates'!$B$13-SUMIFS($I$8:I800,$E$8:E800,"Car/Van",$A$8:A800,"&gt;="&amp;='Settings &amp; Rates'!$B$3,$A$8:A800,"&lt;="&amp;='Settings &amp; Rates'!$B$4)),0)*='Settings &amp; Rates'!$B$9)/I801,IF(E801="Motorcycle",='Settings &amp; Rates'!$B$10,IF(E801="Bicycle",='Settings &amp; Rates'!$B$11,"")))),"")</f>
        <v/>
      </c>
      <c r="L801" s="6">
        <f>IF(E801="Car/Van",='Settings &amp; Rates'!$B$12*F801,0)</f>
        <v/>
      </c>
      <c r="M801" s="7">
        <f>IFERROR(IF(I801=0,"",IF(E801="Car/Van",  MIN(MAX(='Settings &amp; Rates'!$B$13-SUMIFS($I$8:I800,$E$8:E800,"Car/Van",$A$8:A800,"&gt;="&amp;='Settings &amp; Rates'!$B$3,$A$8:A800,"&lt;="&amp;='Settings &amp; Rates'!$B$4)),I801)*='Settings &amp; Rates'!$B$8 +MAX(I801-MAX(0,='Settings &amp; Rates'!$B$13-SUMIFS($I$8:I800,$E$8:E800,"Car/Van",$A$8:A800,"&gt;="&amp;='Settings &amp; Rates'!$B$3,$A$8:A800,"&lt;="&amp;='Settings &amp; Rates'!$B$4)),0)*='Settings &amp; Rates'!$B$9 +I801*F801*='Settings &amp; Rates'!$B$12,IF(E801="Motorcycle",I801*='Settings &amp; Rates'!$B$10,IF(E801="Bicycle",I801*='Settings &amp; Rates'!$B$11,0)))),"")</f>
        <v/>
      </c>
      <c r="N801" s="6" t="n"/>
    </row>
    <row r="802">
      <c r="A802" s="5" t="n"/>
      <c r="B802" s="6" t="n"/>
      <c r="C802" s="6" t="n"/>
      <c r="D802" s="6" t="n"/>
      <c r="E802" s="6" t="n"/>
      <c r="F802" s="6" t="n"/>
      <c r="G802" s="6" t="n"/>
      <c r="H802" s="6" t="n"/>
      <c r="I802" s="6" t="n"/>
      <c r="J802" s="6">
        <f>IF(E802&lt;&gt;"Car/Van","",SUMIFS($I$8:I802,$E$8:E802,"Car/Van",$A$8:A802,"&gt;="&amp;='Settings &amp; Rates'!$B$3,$A$8:A802,"&lt;="&amp;='Settings &amp; Rates'!$B$4))</f>
        <v/>
      </c>
      <c r="K802" s="6">
        <f>IFERROR(IF(I802=0,"",IF(E802="Car/Van",  (MIN(MAX(='Settings &amp; Rates'!$B$13-SUMIFS($I$8:I801,$E$8:E801,"Car/Van",$A$8:A801,"&gt;="&amp;='Settings &amp; Rates'!$B$3,$A$8:A801,"&lt;="&amp;='Settings &amp; Rates'!$B$4)),I802)*='Settings &amp; Rates'!$B$8  +MAX(I802-MAX(0,='Settings &amp; Rates'!$B$13-SUMIFS($I$8:I801,$E$8:E801,"Car/Van",$A$8:A801,"&gt;="&amp;='Settings &amp; Rates'!$B$3,$A$8:A801,"&lt;="&amp;='Settings &amp; Rates'!$B$4)),0)*='Settings &amp; Rates'!$B$9)/I802,IF(E802="Motorcycle",='Settings &amp; Rates'!$B$10,IF(E802="Bicycle",='Settings &amp; Rates'!$B$11,"")))),"")</f>
        <v/>
      </c>
      <c r="L802" s="6">
        <f>IF(E802="Car/Van",='Settings &amp; Rates'!$B$12*F802,0)</f>
        <v/>
      </c>
      <c r="M802" s="7">
        <f>IFERROR(IF(I802=0,"",IF(E802="Car/Van",  MIN(MAX(='Settings &amp; Rates'!$B$13-SUMIFS($I$8:I801,$E$8:E801,"Car/Van",$A$8:A801,"&gt;="&amp;='Settings &amp; Rates'!$B$3,$A$8:A801,"&lt;="&amp;='Settings &amp; Rates'!$B$4)),I802)*='Settings &amp; Rates'!$B$8 +MAX(I802-MAX(0,='Settings &amp; Rates'!$B$13-SUMIFS($I$8:I801,$E$8:E801,"Car/Van",$A$8:A801,"&gt;="&amp;='Settings &amp; Rates'!$B$3,$A$8:A801,"&lt;="&amp;='Settings &amp; Rates'!$B$4)),0)*='Settings &amp; Rates'!$B$9 +I802*F802*='Settings &amp; Rates'!$B$12,IF(E802="Motorcycle",I802*='Settings &amp; Rates'!$B$10,IF(E802="Bicycle",I802*='Settings &amp; Rates'!$B$11,0)))),"")</f>
        <v/>
      </c>
      <c r="N802" s="6" t="n"/>
    </row>
    <row r="803">
      <c r="A803" s="5" t="n"/>
      <c r="B803" s="6" t="n"/>
      <c r="C803" s="6" t="n"/>
      <c r="D803" s="6" t="n"/>
      <c r="E803" s="6" t="n"/>
      <c r="F803" s="6" t="n"/>
      <c r="G803" s="6" t="n"/>
      <c r="H803" s="6" t="n"/>
      <c r="I803" s="6" t="n"/>
      <c r="J803" s="6">
        <f>IF(E803&lt;&gt;"Car/Van","",SUMIFS($I$8:I803,$E$8:E803,"Car/Van",$A$8:A803,"&gt;="&amp;='Settings &amp; Rates'!$B$3,$A$8:A803,"&lt;="&amp;='Settings &amp; Rates'!$B$4))</f>
        <v/>
      </c>
      <c r="K803" s="6">
        <f>IFERROR(IF(I803=0,"",IF(E803="Car/Van",  (MIN(MAX(='Settings &amp; Rates'!$B$13-SUMIFS($I$8:I802,$E$8:E802,"Car/Van",$A$8:A802,"&gt;="&amp;='Settings &amp; Rates'!$B$3,$A$8:A802,"&lt;="&amp;='Settings &amp; Rates'!$B$4)),I803)*='Settings &amp; Rates'!$B$8  +MAX(I803-MAX(0,='Settings &amp; Rates'!$B$13-SUMIFS($I$8:I802,$E$8:E802,"Car/Van",$A$8:A802,"&gt;="&amp;='Settings &amp; Rates'!$B$3,$A$8:A802,"&lt;="&amp;='Settings &amp; Rates'!$B$4)),0)*='Settings &amp; Rates'!$B$9)/I803,IF(E803="Motorcycle",='Settings &amp; Rates'!$B$10,IF(E803="Bicycle",='Settings &amp; Rates'!$B$11,"")))),"")</f>
        <v/>
      </c>
      <c r="L803" s="6">
        <f>IF(E803="Car/Van",='Settings &amp; Rates'!$B$12*F803,0)</f>
        <v/>
      </c>
      <c r="M803" s="7">
        <f>IFERROR(IF(I803=0,"",IF(E803="Car/Van",  MIN(MAX(='Settings &amp; Rates'!$B$13-SUMIFS($I$8:I802,$E$8:E802,"Car/Van",$A$8:A802,"&gt;="&amp;='Settings &amp; Rates'!$B$3,$A$8:A802,"&lt;="&amp;='Settings &amp; Rates'!$B$4)),I803)*='Settings &amp; Rates'!$B$8 +MAX(I803-MAX(0,='Settings &amp; Rates'!$B$13-SUMIFS($I$8:I802,$E$8:E802,"Car/Van",$A$8:A802,"&gt;="&amp;='Settings &amp; Rates'!$B$3,$A$8:A802,"&lt;="&amp;='Settings &amp; Rates'!$B$4)),0)*='Settings &amp; Rates'!$B$9 +I803*F803*='Settings &amp; Rates'!$B$12,IF(E803="Motorcycle",I803*='Settings &amp; Rates'!$B$10,IF(E803="Bicycle",I803*='Settings &amp; Rates'!$B$11,0)))),"")</f>
        <v/>
      </c>
      <c r="N803" s="6" t="n"/>
    </row>
    <row r="804">
      <c r="A804" s="5" t="n"/>
      <c r="B804" s="6" t="n"/>
      <c r="C804" s="6" t="n"/>
      <c r="D804" s="6" t="n"/>
      <c r="E804" s="6" t="n"/>
      <c r="F804" s="6" t="n"/>
      <c r="G804" s="6" t="n"/>
      <c r="H804" s="6" t="n"/>
      <c r="I804" s="6" t="n"/>
      <c r="J804" s="6">
        <f>IF(E804&lt;&gt;"Car/Van","",SUMIFS($I$8:I804,$E$8:E804,"Car/Van",$A$8:A804,"&gt;="&amp;='Settings &amp; Rates'!$B$3,$A$8:A804,"&lt;="&amp;='Settings &amp; Rates'!$B$4))</f>
        <v/>
      </c>
      <c r="K804" s="6">
        <f>IFERROR(IF(I804=0,"",IF(E804="Car/Van",  (MIN(MAX(='Settings &amp; Rates'!$B$13-SUMIFS($I$8:I803,$E$8:E803,"Car/Van",$A$8:A803,"&gt;="&amp;='Settings &amp; Rates'!$B$3,$A$8:A803,"&lt;="&amp;='Settings &amp; Rates'!$B$4)),I804)*='Settings &amp; Rates'!$B$8  +MAX(I804-MAX(0,='Settings &amp; Rates'!$B$13-SUMIFS($I$8:I803,$E$8:E803,"Car/Van",$A$8:A803,"&gt;="&amp;='Settings &amp; Rates'!$B$3,$A$8:A803,"&lt;="&amp;='Settings &amp; Rates'!$B$4)),0)*='Settings &amp; Rates'!$B$9)/I804,IF(E804="Motorcycle",='Settings &amp; Rates'!$B$10,IF(E804="Bicycle",='Settings &amp; Rates'!$B$11,"")))),"")</f>
        <v/>
      </c>
      <c r="L804" s="6">
        <f>IF(E804="Car/Van",='Settings &amp; Rates'!$B$12*F804,0)</f>
        <v/>
      </c>
      <c r="M804" s="7">
        <f>IFERROR(IF(I804=0,"",IF(E804="Car/Van",  MIN(MAX(='Settings &amp; Rates'!$B$13-SUMIFS($I$8:I803,$E$8:E803,"Car/Van",$A$8:A803,"&gt;="&amp;='Settings &amp; Rates'!$B$3,$A$8:A803,"&lt;="&amp;='Settings &amp; Rates'!$B$4)),I804)*='Settings &amp; Rates'!$B$8 +MAX(I804-MAX(0,='Settings &amp; Rates'!$B$13-SUMIFS($I$8:I803,$E$8:E803,"Car/Van",$A$8:A803,"&gt;="&amp;='Settings &amp; Rates'!$B$3,$A$8:A803,"&lt;="&amp;='Settings &amp; Rates'!$B$4)),0)*='Settings &amp; Rates'!$B$9 +I804*F804*='Settings &amp; Rates'!$B$12,IF(E804="Motorcycle",I804*='Settings &amp; Rates'!$B$10,IF(E804="Bicycle",I804*='Settings &amp; Rates'!$B$11,0)))),"")</f>
        <v/>
      </c>
      <c r="N804" s="6" t="n"/>
    </row>
    <row r="805">
      <c r="A805" s="5" t="n"/>
      <c r="B805" s="6" t="n"/>
      <c r="C805" s="6" t="n"/>
      <c r="D805" s="6" t="n"/>
      <c r="E805" s="6" t="n"/>
      <c r="F805" s="6" t="n"/>
      <c r="G805" s="6" t="n"/>
      <c r="H805" s="6" t="n"/>
      <c r="I805" s="6" t="n"/>
      <c r="J805" s="6">
        <f>IF(E805&lt;&gt;"Car/Van","",SUMIFS($I$8:I805,$E$8:E805,"Car/Van",$A$8:A805,"&gt;="&amp;='Settings &amp; Rates'!$B$3,$A$8:A805,"&lt;="&amp;='Settings &amp; Rates'!$B$4))</f>
        <v/>
      </c>
      <c r="K805" s="6">
        <f>IFERROR(IF(I805=0,"",IF(E805="Car/Van",  (MIN(MAX(='Settings &amp; Rates'!$B$13-SUMIFS($I$8:I804,$E$8:E804,"Car/Van",$A$8:A804,"&gt;="&amp;='Settings &amp; Rates'!$B$3,$A$8:A804,"&lt;="&amp;='Settings &amp; Rates'!$B$4)),I805)*='Settings &amp; Rates'!$B$8  +MAX(I805-MAX(0,='Settings &amp; Rates'!$B$13-SUMIFS($I$8:I804,$E$8:E804,"Car/Van",$A$8:A804,"&gt;="&amp;='Settings &amp; Rates'!$B$3,$A$8:A804,"&lt;="&amp;='Settings &amp; Rates'!$B$4)),0)*='Settings &amp; Rates'!$B$9)/I805,IF(E805="Motorcycle",='Settings &amp; Rates'!$B$10,IF(E805="Bicycle",='Settings &amp; Rates'!$B$11,"")))),"")</f>
        <v/>
      </c>
      <c r="L805" s="6">
        <f>IF(E805="Car/Van",='Settings &amp; Rates'!$B$12*F805,0)</f>
        <v/>
      </c>
      <c r="M805" s="7">
        <f>IFERROR(IF(I805=0,"",IF(E805="Car/Van",  MIN(MAX(='Settings &amp; Rates'!$B$13-SUMIFS($I$8:I804,$E$8:E804,"Car/Van",$A$8:A804,"&gt;="&amp;='Settings &amp; Rates'!$B$3,$A$8:A804,"&lt;="&amp;='Settings &amp; Rates'!$B$4)),I805)*='Settings &amp; Rates'!$B$8 +MAX(I805-MAX(0,='Settings &amp; Rates'!$B$13-SUMIFS($I$8:I804,$E$8:E804,"Car/Van",$A$8:A804,"&gt;="&amp;='Settings &amp; Rates'!$B$3,$A$8:A804,"&lt;="&amp;='Settings &amp; Rates'!$B$4)),0)*='Settings &amp; Rates'!$B$9 +I805*F805*='Settings &amp; Rates'!$B$12,IF(E805="Motorcycle",I805*='Settings &amp; Rates'!$B$10,IF(E805="Bicycle",I805*='Settings &amp; Rates'!$B$11,0)))),"")</f>
        <v/>
      </c>
      <c r="N805" s="6" t="n"/>
    </row>
    <row r="806">
      <c r="A806" s="5" t="n"/>
      <c r="B806" s="6" t="n"/>
      <c r="C806" s="6" t="n"/>
      <c r="D806" s="6" t="n"/>
      <c r="E806" s="6" t="n"/>
      <c r="F806" s="6" t="n"/>
      <c r="G806" s="6" t="n"/>
      <c r="H806" s="6" t="n"/>
      <c r="I806" s="6" t="n"/>
      <c r="J806" s="6">
        <f>IF(E806&lt;&gt;"Car/Van","",SUMIFS($I$8:I806,$E$8:E806,"Car/Van",$A$8:A806,"&gt;="&amp;='Settings &amp; Rates'!$B$3,$A$8:A806,"&lt;="&amp;='Settings &amp; Rates'!$B$4))</f>
        <v/>
      </c>
      <c r="K806" s="6">
        <f>IFERROR(IF(I806=0,"",IF(E806="Car/Van",  (MIN(MAX(='Settings &amp; Rates'!$B$13-SUMIFS($I$8:I805,$E$8:E805,"Car/Van",$A$8:A805,"&gt;="&amp;='Settings &amp; Rates'!$B$3,$A$8:A805,"&lt;="&amp;='Settings &amp; Rates'!$B$4)),I806)*='Settings &amp; Rates'!$B$8  +MAX(I806-MAX(0,='Settings &amp; Rates'!$B$13-SUMIFS($I$8:I805,$E$8:E805,"Car/Van",$A$8:A805,"&gt;="&amp;='Settings &amp; Rates'!$B$3,$A$8:A805,"&lt;="&amp;='Settings &amp; Rates'!$B$4)),0)*='Settings &amp; Rates'!$B$9)/I806,IF(E806="Motorcycle",='Settings &amp; Rates'!$B$10,IF(E806="Bicycle",='Settings &amp; Rates'!$B$11,"")))),"")</f>
        <v/>
      </c>
      <c r="L806" s="6">
        <f>IF(E806="Car/Van",='Settings &amp; Rates'!$B$12*F806,0)</f>
        <v/>
      </c>
      <c r="M806" s="7">
        <f>IFERROR(IF(I806=0,"",IF(E806="Car/Van",  MIN(MAX(='Settings &amp; Rates'!$B$13-SUMIFS($I$8:I805,$E$8:E805,"Car/Van",$A$8:A805,"&gt;="&amp;='Settings &amp; Rates'!$B$3,$A$8:A805,"&lt;="&amp;='Settings &amp; Rates'!$B$4)),I806)*='Settings &amp; Rates'!$B$8 +MAX(I806-MAX(0,='Settings &amp; Rates'!$B$13-SUMIFS($I$8:I805,$E$8:E805,"Car/Van",$A$8:A805,"&gt;="&amp;='Settings &amp; Rates'!$B$3,$A$8:A805,"&lt;="&amp;='Settings &amp; Rates'!$B$4)),0)*='Settings &amp; Rates'!$B$9 +I806*F806*='Settings &amp; Rates'!$B$12,IF(E806="Motorcycle",I806*='Settings &amp; Rates'!$B$10,IF(E806="Bicycle",I806*='Settings &amp; Rates'!$B$11,0)))),"")</f>
        <v/>
      </c>
      <c r="N806" s="6" t="n"/>
    </row>
    <row r="807">
      <c r="A807" s="5" t="n"/>
      <c r="B807" s="6" t="n"/>
      <c r="C807" s="6" t="n"/>
      <c r="D807" s="6" t="n"/>
      <c r="E807" s="6" t="n"/>
      <c r="F807" s="6" t="n"/>
      <c r="G807" s="6" t="n"/>
      <c r="H807" s="6" t="n"/>
      <c r="I807" s="6" t="n"/>
      <c r="J807" s="6">
        <f>IF(E807&lt;&gt;"Car/Van","",SUMIFS($I$8:I807,$E$8:E807,"Car/Van",$A$8:A807,"&gt;="&amp;='Settings &amp; Rates'!$B$3,$A$8:A807,"&lt;="&amp;='Settings &amp; Rates'!$B$4))</f>
        <v/>
      </c>
      <c r="K807" s="6">
        <f>IFERROR(IF(I807=0,"",IF(E807="Car/Van",  (MIN(MAX(='Settings &amp; Rates'!$B$13-SUMIFS($I$8:I806,$E$8:E806,"Car/Van",$A$8:A806,"&gt;="&amp;='Settings &amp; Rates'!$B$3,$A$8:A806,"&lt;="&amp;='Settings &amp; Rates'!$B$4)),I807)*='Settings &amp; Rates'!$B$8  +MAX(I807-MAX(0,='Settings &amp; Rates'!$B$13-SUMIFS($I$8:I806,$E$8:E806,"Car/Van",$A$8:A806,"&gt;="&amp;='Settings &amp; Rates'!$B$3,$A$8:A806,"&lt;="&amp;='Settings &amp; Rates'!$B$4)),0)*='Settings &amp; Rates'!$B$9)/I807,IF(E807="Motorcycle",='Settings &amp; Rates'!$B$10,IF(E807="Bicycle",='Settings &amp; Rates'!$B$11,"")))),"")</f>
        <v/>
      </c>
      <c r="L807" s="6">
        <f>IF(E807="Car/Van",='Settings &amp; Rates'!$B$12*F807,0)</f>
        <v/>
      </c>
      <c r="M807" s="7">
        <f>IFERROR(IF(I807=0,"",IF(E807="Car/Van",  MIN(MAX(='Settings &amp; Rates'!$B$13-SUMIFS($I$8:I806,$E$8:E806,"Car/Van",$A$8:A806,"&gt;="&amp;='Settings &amp; Rates'!$B$3,$A$8:A806,"&lt;="&amp;='Settings &amp; Rates'!$B$4)),I807)*='Settings &amp; Rates'!$B$8 +MAX(I807-MAX(0,='Settings &amp; Rates'!$B$13-SUMIFS($I$8:I806,$E$8:E806,"Car/Van",$A$8:A806,"&gt;="&amp;='Settings &amp; Rates'!$B$3,$A$8:A806,"&lt;="&amp;='Settings &amp; Rates'!$B$4)),0)*='Settings &amp; Rates'!$B$9 +I807*F807*='Settings &amp; Rates'!$B$12,IF(E807="Motorcycle",I807*='Settings &amp; Rates'!$B$10,IF(E807="Bicycle",I807*='Settings &amp; Rates'!$B$11,0)))),"")</f>
        <v/>
      </c>
      <c r="N807" s="6" t="n"/>
    </row>
    <row r="808">
      <c r="A808" s="5" t="n"/>
      <c r="B808" s="6" t="n"/>
      <c r="C808" s="6" t="n"/>
      <c r="D808" s="6" t="n"/>
      <c r="E808" s="6" t="n"/>
      <c r="F808" s="6" t="n"/>
      <c r="G808" s="6" t="n"/>
      <c r="H808" s="6" t="n"/>
      <c r="I808" s="6" t="n"/>
      <c r="J808" s="6">
        <f>IF(E808&lt;&gt;"Car/Van","",SUMIFS($I$8:I808,$E$8:E808,"Car/Van",$A$8:A808,"&gt;="&amp;='Settings &amp; Rates'!$B$3,$A$8:A808,"&lt;="&amp;='Settings &amp; Rates'!$B$4))</f>
        <v/>
      </c>
      <c r="K808" s="6">
        <f>IFERROR(IF(I808=0,"",IF(E808="Car/Van",  (MIN(MAX(='Settings &amp; Rates'!$B$13-SUMIFS($I$8:I807,$E$8:E807,"Car/Van",$A$8:A807,"&gt;="&amp;='Settings &amp; Rates'!$B$3,$A$8:A807,"&lt;="&amp;='Settings &amp; Rates'!$B$4)),I808)*='Settings &amp; Rates'!$B$8  +MAX(I808-MAX(0,='Settings &amp; Rates'!$B$13-SUMIFS($I$8:I807,$E$8:E807,"Car/Van",$A$8:A807,"&gt;="&amp;='Settings &amp; Rates'!$B$3,$A$8:A807,"&lt;="&amp;='Settings &amp; Rates'!$B$4)),0)*='Settings &amp; Rates'!$B$9)/I808,IF(E808="Motorcycle",='Settings &amp; Rates'!$B$10,IF(E808="Bicycle",='Settings &amp; Rates'!$B$11,"")))),"")</f>
        <v/>
      </c>
      <c r="L808" s="6">
        <f>IF(E808="Car/Van",='Settings &amp; Rates'!$B$12*F808,0)</f>
        <v/>
      </c>
      <c r="M808" s="7">
        <f>IFERROR(IF(I808=0,"",IF(E808="Car/Van",  MIN(MAX(='Settings &amp; Rates'!$B$13-SUMIFS($I$8:I807,$E$8:E807,"Car/Van",$A$8:A807,"&gt;="&amp;='Settings &amp; Rates'!$B$3,$A$8:A807,"&lt;="&amp;='Settings &amp; Rates'!$B$4)),I808)*='Settings &amp; Rates'!$B$8 +MAX(I808-MAX(0,='Settings &amp; Rates'!$B$13-SUMIFS($I$8:I807,$E$8:E807,"Car/Van",$A$8:A807,"&gt;="&amp;='Settings &amp; Rates'!$B$3,$A$8:A807,"&lt;="&amp;='Settings &amp; Rates'!$B$4)),0)*='Settings &amp; Rates'!$B$9 +I808*F808*='Settings &amp; Rates'!$B$12,IF(E808="Motorcycle",I808*='Settings &amp; Rates'!$B$10,IF(E808="Bicycle",I808*='Settings &amp; Rates'!$B$11,0)))),"")</f>
        <v/>
      </c>
      <c r="N808" s="6" t="n"/>
    </row>
    <row r="809">
      <c r="A809" s="5" t="n"/>
      <c r="B809" s="6" t="n"/>
      <c r="C809" s="6" t="n"/>
      <c r="D809" s="6" t="n"/>
      <c r="E809" s="6" t="n"/>
      <c r="F809" s="6" t="n"/>
      <c r="G809" s="6" t="n"/>
      <c r="H809" s="6" t="n"/>
      <c r="I809" s="6" t="n"/>
      <c r="J809" s="6">
        <f>IF(E809&lt;&gt;"Car/Van","",SUMIFS($I$8:I809,$E$8:E809,"Car/Van",$A$8:A809,"&gt;="&amp;='Settings &amp; Rates'!$B$3,$A$8:A809,"&lt;="&amp;='Settings &amp; Rates'!$B$4))</f>
        <v/>
      </c>
      <c r="K809" s="6">
        <f>IFERROR(IF(I809=0,"",IF(E809="Car/Van",  (MIN(MAX(='Settings &amp; Rates'!$B$13-SUMIFS($I$8:I808,$E$8:E808,"Car/Van",$A$8:A808,"&gt;="&amp;='Settings &amp; Rates'!$B$3,$A$8:A808,"&lt;="&amp;='Settings &amp; Rates'!$B$4)),I809)*='Settings &amp; Rates'!$B$8  +MAX(I809-MAX(0,='Settings &amp; Rates'!$B$13-SUMIFS($I$8:I808,$E$8:E808,"Car/Van",$A$8:A808,"&gt;="&amp;='Settings &amp; Rates'!$B$3,$A$8:A808,"&lt;="&amp;='Settings &amp; Rates'!$B$4)),0)*='Settings &amp; Rates'!$B$9)/I809,IF(E809="Motorcycle",='Settings &amp; Rates'!$B$10,IF(E809="Bicycle",='Settings &amp; Rates'!$B$11,"")))),"")</f>
        <v/>
      </c>
      <c r="L809" s="6">
        <f>IF(E809="Car/Van",='Settings &amp; Rates'!$B$12*F809,0)</f>
        <v/>
      </c>
      <c r="M809" s="7">
        <f>IFERROR(IF(I809=0,"",IF(E809="Car/Van",  MIN(MAX(='Settings &amp; Rates'!$B$13-SUMIFS($I$8:I808,$E$8:E808,"Car/Van",$A$8:A808,"&gt;="&amp;='Settings &amp; Rates'!$B$3,$A$8:A808,"&lt;="&amp;='Settings &amp; Rates'!$B$4)),I809)*='Settings &amp; Rates'!$B$8 +MAX(I809-MAX(0,='Settings &amp; Rates'!$B$13-SUMIFS($I$8:I808,$E$8:E808,"Car/Van",$A$8:A808,"&gt;="&amp;='Settings &amp; Rates'!$B$3,$A$8:A808,"&lt;="&amp;='Settings &amp; Rates'!$B$4)),0)*='Settings &amp; Rates'!$B$9 +I809*F809*='Settings &amp; Rates'!$B$12,IF(E809="Motorcycle",I809*='Settings &amp; Rates'!$B$10,IF(E809="Bicycle",I809*='Settings &amp; Rates'!$B$11,0)))),"")</f>
        <v/>
      </c>
      <c r="N809" s="6" t="n"/>
    </row>
    <row r="810">
      <c r="A810" s="5" t="n"/>
      <c r="B810" s="6" t="n"/>
      <c r="C810" s="6" t="n"/>
      <c r="D810" s="6" t="n"/>
      <c r="E810" s="6" t="n"/>
      <c r="F810" s="6" t="n"/>
      <c r="G810" s="6" t="n"/>
      <c r="H810" s="6" t="n"/>
      <c r="I810" s="6" t="n"/>
      <c r="J810" s="6">
        <f>IF(E810&lt;&gt;"Car/Van","",SUMIFS($I$8:I810,$E$8:E810,"Car/Van",$A$8:A810,"&gt;="&amp;='Settings &amp; Rates'!$B$3,$A$8:A810,"&lt;="&amp;='Settings &amp; Rates'!$B$4))</f>
        <v/>
      </c>
      <c r="K810" s="6">
        <f>IFERROR(IF(I810=0,"",IF(E810="Car/Van",  (MIN(MAX(='Settings &amp; Rates'!$B$13-SUMIFS($I$8:I809,$E$8:E809,"Car/Van",$A$8:A809,"&gt;="&amp;='Settings &amp; Rates'!$B$3,$A$8:A809,"&lt;="&amp;='Settings &amp; Rates'!$B$4)),I810)*='Settings &amp; Rates'!$B$8  +MAX(I810-MAX(0,='Settings &amp; Rates'!$B$13-SUMIFS($I$8:I809,$E$8:E809,"Car/Van",$A$8:A809,"&gt;="&amp;='Settings &amp; Rates'!$B$3,$A$8:A809,"&lt;="&amp;='Settings &amp; Rates'!$B$4)),0)*='Settings &amp; Rates'!$B$9)/I810,IF(E810="Motorcycle",='Settings &amp; Rates'!$B$10,IF(E810="Bicycle",='Settings &amp; Rates'!$B$11,"")))),"")</f>
        <v/>
      </c>
      <c r="L810" s="6">
        <f>IF(E810="Car/Van",='Settings &amp; Rates'!$B$12*F810,0)</f>
        <v/>
      </c>
      <c r="M810" s="7">
        <f>IFERROR(IF(I810=0,"",IF(E810="Car/Van",  MIN(MAX(='Settings &amp; Rates'!$B$13-SUMIFS($I$8:I809,$E$8:E809,"Car/Van",$A$8:A809,"&gt;="&amp;='Settings &amp; Rates'!$B$3,$A$8:A809,"&lt;="&amp;='Settings &amp; Rates'!$B$4)),I810)*='Settings &amp; Rates'!$B$8 +MAX(I810-MAX(0,='Settings &amp; Rates'!$B$13-SUMIFS($I$8:I809,$E$8:E809,"Car/Van",$A$8:A809,"&gt;="&amp;='Settings &amp; Rates'!$B$3,$A$8:A809,"&lt;="&amp;='Settings &amp; Rates'!$B$4)),0)*='Settings &amp; Rates'!$B$9 +I810*F810*='Settings &amp; Rates'!$B$12,IF(E810="Motorcycle",I810*='Settings &amp; Rates'!$B$10,IF(E810="Bicycle",I810*='Settings &amp; Rates'!$B$11,0)))),"")</f>
        <v/>
      </c>
      <c r="N810" s="6" t="n"/>
    </row>
    <row r="811">
      <c r="A811" s="5" t="n"/>
      <c r="B811" s="6" t="n"/>
      <c r="C811" s="6" t="n"/>
      <c r="D811" s="6" t="n"/>
      <c r="E811" s="6" t="n"/>
      <c r="F811" s="6" t="n"/>
      <c r="G811" s="6" t="n"/>
      <c r="H811" s="6" t="n"/>
      <c r="I811" s="6" t="n"/>
      <c r="J811" s="6">
        <f>IF(E811&lt;&gt;"Car/Van","",SUMIFS($I$8:I811,$E$8:E811,"Car/Van",$A$8:A811,"&gt;="&amp;='Settings &amp; Rates'!$B$3,$A$8:A811,"&lt;="&amp;='Settings &amp; Rates'!$B$4))</f>
        <v/>
      </c>
      <c r="K811" s="6">
        <f>IFERROR(IF(I811=0,"",IF(E811="Car/Van",  (MIN(MAX(='Settings &amp; Rates'!$B$13-SUMIFS($I$8:I810,$E$8:E810,"Car/Van",$A$8:A810,"&gt;="&amp;='Settings &amp; Rates'!$B$3,$A$8:A810,"&lt;="&amp;='Settings &amp; Rates'!$B$4)),I811)*='Settings &amp; Rates'!$B$8  +MAX(I811-MAX(0,='Settings &amp; Rates'!$B$13-SUMIFS($I$8:I810,$E$8:E810,"Car/Van",$A$8:A810,"&gt;="&amp;='Settings &amp; Rates'!$B$3,$A$8:A810,"&lt;="&amp;='Settings &amp; Rates'!$B$4)),0)*='Settings &amp; Rates'!$B$9)/I811,IF(E811="Motorcycle",='Settings &amp; Rates'!$B$10,IF(E811="Bicycle",='Settings &amp; Rates'!$B$11,"")))),"")</f>
        <v/>
      </c>
      <c r="L811" s="6">
        <f>IF(E811="Car/Van",='Settings &amp; Rates'!$B$12*F811,0)</f>
        <v/>
      </c>
      <c r="M811" s="7">
        <f>IFERROR(IF(I811=0,"",IF(E811="Car/Van",  MIN(MAX(='Settings &amp; Rates'!$B$13-SUMIFS($I$8:I810,$E$8:E810,"Car/Van",$A$8:A810,"&gt;="&amp;='Settings &amp; Rates'!$B$3,$A$8:A810,"&lt;="&amp;='Settings &amp; Rates'!$B$4)),I811)*='Settings &amp; Rates'!$B$8 +MAX(I811-MAX(0,='Settings &amp; Rates'!$B$13-SUMIFS($I$8:I810,$E$8:E810,"Car/Van",$A$8:A810,"&gt;="&amp;='Settings &amp; Rates'!$B$3,$A$8:A810,"&lt;="&amp;='Settings &amp; Rates'!$B$4)),0)*='Settings &amp; Rates'!$B$9 +I811*F811*='Settings &amp; Rates'!$B$12,IF(E811="Motorcycle",I811*='Settings &amp; Rates'!$B$10,IF(E811="Bicycle",I811*='Settings &amp; Rates'!$B$11,0)))),"")</f>
        <v/>
      </c>
      <c r="N811" s="6" t="n"/>
    </row>
    <row r="812">
      <c r="A812" s="5" t="n"/>
      <c r="B812" s="6" t="n"/>
      <c r="C812" s="6" t="n"/>
      <c r="D812" s="6" t="n"/>
      <c r="E812" s="6" t="n"/>
      <c r="F812" s="6" t="n"/>
      <c r="G812" s="6" t="n"/>
      <c r="H812" s="6" t="n"/>
      <c r="I812" s="6" t="n"/>
      <c r="J812" s="6">
        <f>IF(E812&lt;&gt;"Car/Van","",SUMIFS($I$8:I812,$E$8:E812,"Car/Van",$A$8:A812,"&gt;="&amp;='Settings &amp; Rates'!$B$3,$A$8:A812,"&lt;="&amp;='Settings &amp; Rates'!$B$4))</f>
        <v/>
      </c>
      <c r="K812" s="6">
        <f>IFERROR(IF(I812=0,"",IF(E812="Car/Van",  (MIN(MAX(='Settings &amp; Rates'!$B$13-SUMIFS($I$8:I811,$E$8:E811,"Car/Van",$A$8:A811,"&gt;="&amp;='Settings &amp; Rates'!$B$3,$A$8:A811,"&lt;="&amp;='Settings &amp; Rates'!$B$4)),I812)*='Settings &amp; Rates'!$B$8  +MAX(I812-MAX(0,='Settings &amp; Rates'!$B$13-SUMIFS($I$8:I811,$E$8:E811,"Car/Van",$A$8:A811,"&gt;="&amp;='Settings &amp; Rates'!$B$3,$A$8:A811,"&lt;="&amp;='Settings &amp; Rates'!$B$4)),0)*='Settings &amp; Rates'!$B$9)/I812,IF(E812="Motorcycle",='Settings &amp; Rates'!$B$10,IF(E812="Bicycle",='Settings &amp; Rates'!$B$11,"")))),"")</f>
        <v/>
      </c>
      <c r="L812" s="6">
        <f>IF(E812="Car/Van",='Settings &amp; Rates'!$B$12*F812,0)</f>
        <v/>
      </c>
      <c r="M812" s="7">
        <f>IFERROR(IF(I812=0,"",IF(E812="Car/Van",  MIN(MAX(='Settings &amp; Rates'!$B$13-SUMIFS($I$8:I811,$E$8:E811,"Car/Van",$A$8:A811,"&gt;="&amp;='Settings &amp; Rates'!$B$3,$A$8:A811,"&lt;="&amp;='Settings &amp; Rates'!$B$4)),I812)*='Settings &amp; Rates'!$B$8 +MAX(I812-MAX(0,='Settings &amp; Rates'!$B$13-SUMIFS($I$8:I811,$E$8:E811,"Car/Van",$A$8:A811,"&gt;="&amp;='Settings &amp; Rates'!$B$3,$A$8:A811,"&lt;="&amp;='Settings &amp; Rates'!$B$4)),0)*='Settings &amp; Rates'!$B$9 +I812*F812*='Settings &amp; Rates'!$B$12,IF(E812="Motorcycle",I812*='Settings &amp; Rates'!$B$10,IF(E812="Bicycle",I812*='Settings &amp; Rates'!$B$11,0)))),"")</f>
        <v/>
      </c>
      <c r="N812" s="6" t="n"/>
    </row>
    <row r="813">
      <c r="A813" s="5" t="n"/>
      <c r="B813" s="6" t="n"/>
      <c r="C813" s="6" t="n"/>
      <c r="D813" s="6" t="n"/>
      <c r="E813" s="6" t="n"/>
      <c r="F813" s="6" t="n"/>
      <c r="G813" s="6" t="n"/>
      <c r="H813" s="6" t="n"/>
      <c r="I813" s="6" t="n"/>
      <c r="J813" s="6">
        <f>IF(E813&lt;&gt;"Car/Van","",SUMIFS($I$8:I813,$E$8:E813,"Car/Van",$A$8:A813,"&gt;="&amp;='Settings &amp; Rates'!$B$3,$A$8:A813,"&lt;="&amp;='Settings &amp; Rates'!$B$4))</f>
        <v/>
      </c>
      <c r="K813" s="6">
        <f>IFERROR(IF(I813=0,"",IF(E813="Car/Van",  (MIN(MAX(='Settings &amp; Rates'!$B$13-SUMIFS($I$8:I812,$E$8:E812,"Car/Van",$A$8:A812,"&gt;="&amp;='Settings &amp; Rates'!$B$3,$A$8:A812,"&lt;="&amp;='Settings &amp; Rates'!$B$4)),I813)*='Settings &amp; Rates'!$B$8  +MAX(I813-MAX(0,='Settings &amp; Rates'!$B$13-SUMIFS($I$8:I812,$E$8:E812,"Car/Van",$A$8:A812,"&gt;="&amp;='Settings &amp; Rates'!$B$3,$A$8:A812,"&lt;="&amp;='Settings &amp; Rates'!$B$4)),0)*='Settings &amp; Rates'!$B$9)/I813,IF(E813="Motorcycle",='Settings &amp; Rates'!$B$10,IF(E813="Bicycle",='Settings &amp; Rates'!$B$11,"")))),"")</f>
        <v/>
      </c>
      <c r="L813" s="6">
        <f>IF(E813="Car/Van",='Settings &amp; Rates'!$B$12*F813,0)</f>
        <v/>
      </c>
      <c r="M813" s="7">
        <f>IFERROR(IF(I813=0,"",IF(E813="Car/Van",  MIN(MAX(='Settings &amp; Rates'!$B$13-SUMIFS($I$8:I812,$E$8:E812,"Car/Van",$A$8:A812,"&gt;="&amp;='Settings &amp; Rates'!$B$3,$A$8:A812,"&lt;="&amp;='Settings &amp; Rates'!$B$4)),I813)*='Settings &amp; Rates'!$B$8 +MAX(I813-MAX(0,='Settings &amp; Rates'!$B$13-SUMIFS($I$8:I812,$E$8:E812,"Car/Van",$A$8:A812,"&gt;="&amp;='Settings &amp; Rates'!$B$3,$A$8:A812,"&lt;="&amp;='Settings &amp; Rates'!$B$4)),0)*='Settings &amp; Rates'!$B$9 +I813*F813*='Settings &amp; Rates'!$B$12,IF(E813="Motorcycle",I813*='Settings &amp; Rates'!$B$10,IF(E813="Bicycle",I813*='Settings &amp; Rates'!$B$11,0)))),"")</f>
        <v/>
      </c>
      <c r="N813" s="6" t="n"/>
    </row>
    <row r="814">
      <c r="A814" s="5" t="n"/>
      <c r="B814" s="6" t="n"/>
      <c r="C814" s="6" t="n"/>
      <c r="D814" s="6" t="n"/>
      <c r="E814" s="6" t="n"/>
      <c r="F814" s="6" t="n"/>
      <c r="G814" s="6" t="n"/>
      <c r="H814" s="6" t="n"/>
      <c r="I814" s="6" t="n"/>
      <c r="J814" s="6">
        <f>IF(E814&lt;&gt;"Car/Van","",SUMIFS($I$8:I814,$E$8:E814,"Car/Van",$A$8:A814,"&gt;="&amp;='Settings &amp; Rates'!$B$3,$A$8:A814,"&lt;="&amp;='Settings &amp; Rates'!$B$4))</f>
        <v/>
      </c>
      <c r="K814" s="6">
        <f>IFERROR(IF(I814=0,"",IF(E814="Car/Van",  (MIN(MAX(='Settings &amp; Rates'!$B$13-SUMIFS($I$8:I813,$E$8:E813,"Car/Van",$A$8:A813,"&gt;="&amp;='Settings &amp; Rates'!$B$3,$A$8:A813,"&lt;="&amp;='Settings &amp; Rates'!$B$4)),I814)*='Settings &amp; Rates'!$B$8  +MAX(I814-MAX(0,='Settings &amp; Rates'!$B$13-SUMIFS($I$8:I813,$E$8:E813,"Car/Van",$A$8:A813,"&gt;="&amp;='Settings &amp; Rates'!$B$3,$A$8:A813,"&lt;="&amp;='Settings &amp; Rates'!$B$4)),0)*='Settings &amp; Rates'!$B$9)/I814,IF(E814="Motorcycle",='Settings &amp; Rates'!$B$10,IF(E814="Bicycle",='Settings &amp; Rates'!$B$11,"")))),"")</f>
        <v/>
      </c>
      <c r="L814" s="6">
        <f>IF(E814="Car/Van",='Settings &amp; Rates'!$B$12*F814,0)</f>
        <v/>
      </c>
      <c r="M814" s="7">
        <f>IFERROR(IF(I814=0,"",IF(E814="Car/Van",  MIN(MAX(='Settings &amp; Rates'!$B$13-SUMIFS($I$8:I813,$E$8:E813,"Car/Van",$A$8:A813,"&gt;="&amp;='Settings &amp; Rates'!$B$3,$A$8:A813,"&lt;="&amp;='Settings &amp; Rates'!$B$4)),I814)*='Settings &amp; Rates'!$B$8 +MAX(I814-MAX(0,='Settings &amp; Rates'!$B$13-SUMIFS($I$8:I813,$E$8:E813,"Car/Van",$A$8:A813,"&gt;="&amp;='Settings &amp; Rates'!$B$3,$A$8:A813,"&lt;="&amp;='Settings &amp; Rates'!$B$4)),0)*='Settings &amp; Rates'!$B$9 +I814*F814*='Settings &amp; Rates'!$B$12,IF(E814="Motorcycle",I814*='Settings &amp; Rates'!$B$10,IF(E814="Bicycle",I814*='Settings &amp; Rates'!$B$11,0)))),"")</f>
        <v/>
      </c>
      <c r="N814" s="6" t="n"/>
    </row>
    <row r="815">
      <c r="A815" s="5" t="n"/>
      <c r="B815" s="6" t="n"/>
      <c r="C815" s="6" t="n"/>
      <c r="D815" s="6" t="n"/>
      <c r="E815" s="6" t="n"/>
      <c r="F815" s="6" t="n"/>
      <c r="G815" s="6" t="n"/>
      <c r="H815" s="6" t="n"/>
      <c r="I815" s="6" t="n"/>
      <c r="J815" s="6">
        <f>IF(E815&lt;&gt;"Car/Van","",SUMIFS($I$8:I815,$E$8:E815,"Car/Van",$A$8:A815,"&gt;="&amp;='Settings &amp; Rates'!$B$3,$A$8:A815,"&lt;="&amp;='Settings &amp; Rates'!$B$4))</f>
        <v/>
      </c>
      <c r="K815" s="6">
        <f>IFERROR(IF(I815=0,"",IF(E815="Car/Van",  (MIN(MAX(='Settings &amp; Rates'!$B$13-SUMIFS($I$8:I814,$E$8:E814,"Car/Van",$A$8:A814,"&gt;="&amp;='Settings &amp; Rates'!$B$3,$A$8:A814,"&lt;="&amp;='Settings &amp; Rates'!$B$4)),I815)*='Settings &amp; Rates'!$B$8  +MAX(I815-MAX(0,='Settings &amp; Rates'!$B$13-SUMIFS($I$8:I814,$E$8:E814,"Car/Van",$A$8:A814,"&gt;="&amp;='Settings &amp; Rates'!$B$3,$A$8:A814,"&lt;="&amp;='Settings &amp; Rates'!$B$4)),0)*='Settings &amp; Rates'!$B$9)/I815,IF(E815="Motorcycle",='Settings &amp; Rates'!$B$10,IF(E815="Bicycle",='Settings &amp; Rates'!$B$11,"")))),"")</f>
        <v/>
      </c>
      <c r="L815" s="6">
        <f>IF(E815="Car/Van",='Settings &amp; Rates'!$B$12*F815,0)</f>
        <v/>
      </c>
      <c r="M815" s="7">
        <f>IFERROR(IF(I815=0,"",IF(E815="Car/Van",  MIN(MAX(='Settings &amp; Rates'!$B$13-SUMIFS($I$8:I814,$E$8:E814,"Car/Van",$A$8:A814,"&gt;="&amp;='Settings &amp; Rates'!$B$3,$A$8:A814,"&lt;="&amp;='Settings &amp; Rates'!$B$4)),I815)*='Settings &amp; Rates'!$B$8 +MAX(I815-MAX(0,='Settings &amp; Rates'!$B$13-SUMIFS($I$8:I814,$E$8:E814,"Car/Van",$A$8:A814,"&gt;="&amp;='Settings &amp; Rates'!$B$3,$A$8:A814,"&lt;="&amp;='Settings &amp; Rates'!$B$4)),0)*='Settings &amp; Rates'!$B$9 +I815*F815*='Settings &amp; Rates'!$B$12,IF(E815="Motorcycle",I815*='Settings &amp; Rates'!$B$10,IF(E815="Bicycle",I815*='Settings &amp; Rates'!$B$11,0)))),"")</f>
        <v/>
      </c>
      <c r="N815" s="6" t="n"/>
    </row>
    <row r="816">
      <c r="A816" s="5" t="n"/>
      <c r="B816" s="6" t="n"/>
      <c r="C816" s="6" t="n"/>
      <c r="D816" s="6" t="n"/>
      <c r="E816" s="6" t="n"/>
      <c r="F816" s="6" t="n"/>
      <c r="G816" s="6" t="n"/>
      <c r="H816" s="6" t="n"/>
      <c r="I816" s="6" t="n"/>
      <c r="J816" s="6">
        <f>IF(E816&lt;&gt;"Car/Van","",SUMIFS($I$8:I816,$E$8:E816,"Car/Van",$A$8:A816,"&gt;="&amp;='Settings &amp; Rates'!$B$3,$A$8:A816,"&lt;="&amp;='Settings &amp; Rates'!$B$4))</f>
        <v/>
      </c>
      <c r="K816" s="6">
        <f>IFERROR(IF(I816=0,"",IF(E816="Car/Van",  (MIN(MAX(='Settings &amp; Rates'!$B$13-SUMIFS($I$8:I815,$E$8:E815,"Car/Van",$A$8:A815,"&gt;="&amp;='Settings &amp; Rates'!$B$3,$A$8:A815,"&lt;="&amp;='Settings &amp; Rates'!$B$4)),I816)*='Settings &amp; Rates'!$B$8  +MAX(I816-MAX(0,='Settings &amp; Rates'!$B$13-SUMIFS($I$8:I815,$E$8:E815,"Car/Van",$A$8:A815,"&gt;="&amp;='Settings &amp; Rates'!$B$3,$A$8:A815,"&lt;="&amp;='Settings &amp; Rates'!$B$4)),0)*='Settings &amp; Rates'!$B$9)/I816,IF(E816="Motorcycle",='Settings &amp; Rates'!$B$10,IF(E816="Bicycle",='Settings &amp; Rates'!$B$11,"")))),"")</f>
        <v/>
      </c>
      <c r="L816" s="6">
        <f>IF(E816="Car/Van",='Settings &amp; Rates'!$B$12*F816,0)</f>
        <v/>
      </c>
      <c r="M816" s="7">
        <f>IFERROR(IF(I816=0,"",IF(E816="Car/Van",  MIN(MAX(='Settings &amp; Rates'!$B$13-SUMIFS($I$8:I815,$E$8:E815,"Car/Van",$A$8:A815,"&gt;="&amp;='Settings &amp; Rates'!$B$3,$A$8:A815,"&lt;="&amp;='Settings &amp; Rates'!$B$4)),I816)*='Settings &amp; Rates'!$B$8 +MAX(I816-MAX(0,='Settings &amp; Rates'!$B$13-SUMIFS($I$8:I815,$E$8:E815,"Car/Van",$A$8:A815,"&gt;="&amp;='Settings &amp; Rates'!$B$3,$A$8:A815,"&lt;="&amp;='Settings &amp; Rates'!$B$4)),0)*='Settings &amp; Rates'!$B$9 +I816*F816*='Settings &amp; Rates'!$B$12,IF(E816="Motorcycle",I816*='Settings &amp; Rates'!$B$10,IF(E816="Bicycle",I816*='Settings &amp; Rates'!$B$11,0)))),"")</f>
        <v/>
      </c>
      <c r="N816" s="6" t="n"/>
    </row>
    <row r="817">
      <c r="A817" s="5" t="n"/>
      <c r="B817" s="6" t="n"/>
      <c r="C817" s="6" t="n"/>
      <c r="D817" s="6" t="n"/>
      <c r="E817" s="6" t="n"/>
      <c r="F817" s="6" t="n"/>
      <c r="G817" s="6" t="n"/>
      <c r="H817" s="6" t="n"/>
      <c r="I817" s="6" t="n"/>
      <c r="J817" s="6">
        <f>IF(E817&lt;&gt;"Car/Van","",SUMIFS($I$8:I817,$E$8:E817,"Car/Van",$A$8:A817,"&gt;="&amp;='Settings &amp; Rates'!$B$3,$A$8:A817,"&lt;="&amp;='Settings &amp; Rates'!$B$4))</f>
        <v/>
      </c>
      <c r="K817" s="6">
        <f>IFERROR(IF(I817=0,"",IF(E817="Car/Van",  (MIN(MAX(='Settings &amp; Rates'!$B$13-SUMIFS($I$8:I816,$E$8:E816,"Car/Van",$A$8:A816,"&gt;="&amp;='Settings &amp; Rates'!$B$3,$A$8:A816,"&lt;="&amp;='Settings &amp; Rates'!$B$4)),I817)*='Settings &amp; Rates'!$B$8  +MAX(I817-MAX(0,='Settings &amp; Rates'!$B$13-SUMIFS($I$8:I816,$E$8:E816,"Car/Van",$A$8:A816,"&gt;="&amp;='Settings &amp; Rates'!$B$3,$A$8:A816,"&lt;="&amp;='Settings &amp; Rates'!$B$4)),0)*='Settings &amp; Rates'!$B$9)/I817,IF(E817="Motorcycle",='Settings &amp; Rates'!$B$10,IF(E817="Bicycle",='Settings &amp; Rates'!$B$11,"")))),"")</f>
        <v/>
      </c>
      <c r="L817" s="6">
        <f>IF(E817="Car/Van",='Settings &amp; Rates'!$B$12*F817,0)</f>
        <v/>
      </c>
      <c r="M817" s="7">
        <f>IFERROR(IF(I817=0,"",IF(E817="Car/Van",  MIN(MAX(='Settings &amp; Rates'!$B$13-SUMIFS($I$8:I816,$E$8:E816,"Car/Van",$A$8:A816,"&gt;="&amp;='Settings &amp; Rates'!$B$3,$A$8:A816,"&lt;="&amp;='Settings &amp; Rates'!$B$4)),I817)*='Settings &amp; Rates'!$B$8 +MAX(I817-MAX(0,='Settings &amp; Rates'!$B$13-SUMIFS($I$8:I816,$E$8:E816,"Car/Van",$A$8:A816,"&gt;="&amp;='Settings &amp; Rates'!$B$3,$A$8:A816,"&lt;="&amp;='Settings &amp; Rates'!$B$4)),0)*='Settings &amp; Rates'!$B$9 +I817*F817*='Settings &amp; Rates'!$B$12,IF(E817="Motorcycle",I817*='Settings &amp; Rates'!$B$10,IF(E817="Bicycle",I817*='Settings &amp; Rates'!$B$11,0)))),"")</f>
        <v/>
      </c>
      <c r="N817" s="6" t="n"/>
    </row>
    <row r="818">
      <c r="A818" s="5" t="n"/>
      <c r="B818" s="6" t="n"/>
      <c r="C818" s="6" t="n"/>
      <c r="D818" s="6" t="n"/>
      <c r="E818" s="6" t="n"/>
      <c r="F818" s="6" t="n"/>
      <c r="G818" s="6" t="n"/>
      <c r="H818" s="6" t="n"/>
      <c r="I818" s="6" t="n"/>
      <c r="J818" s="6">
        <f>IF(E818&lt;&gt;"Car/Van","",SUMIFS($I$8:I818,$E$8:E818,"Car/Van",$A$8:A818,"&gt;="&amp;='Settings &amp; Rates'!$B$3,$A$8:A818,"&lt;="&amp;='Settings &amp; Rates'!$B$4))</f>
        <v/>
      </c>
      <c r="K818" s="6">
        <f>IFERROR(IF(I818=0,"",IF(E818="Car/Van",  (MIN(MAX(='Settings &amp; Rates'!$B$13-SUMIFS($I$8:I817,$E$8:E817,"Car/Van",$A$8:A817,"&gt;="&amp;='Settings &amp; Rates'!$B$3,$A$8:A817,"&lt;="&amp;='Settings &amp; Rates'!$B$4)),I818)*='Settings &amp; Rates'!$B$8  +MAX(I818-MAX(0,='Settings &amp; Rates'!$B$13-SUMIFS($I$8:I817,$E$8:E817,"Car/Van",$A$8:A817,"&gt;="&amp;='Settings &amp; Rates'!$B$3,$A$8:A817,"&lt;="&amp;='Settings &amp; Rates'!$B$4)),0)*='Settings &amp; Rates'!$B$9)/I818,IF(E818="Motorcycle",='Settings &amp; Rates'!$B$10,IF(E818="Bicycle",='Settings &amp; Rates'!$B$11,"")))),"")</f>
        <v/>
      </c>
      <c r="L818" s="6">
        <f>IF(E818="Car/Van",='Settings &amp; Rates'!$B$12*F818,0)</f>
        <v/>
      </c>
      <c r="M818" s="7">
        <f>IFERROR(IF(I818=0,"",IF(E818="Car/Van",  MIN(MAX(='Settings &amp; Rates'!$B$13-SUMIFS($I$8:I817,$E$8:E817,"Car/Van",$A$8:A817,"&gt;="&amp;='Settings &amp; Rates'!$B$3,$A$8:A817,"&lt;="&amp;='Settings &amp; Rates'!$B$4)),I818)*='Settings &amp; Rates'!$B$8 +MAX(I818-MAX(0,='Settings &amp; Rates'!$B$13-SUMIFS($I$8:I817,$E$8:E817,"Car/Van",$A$8:A817,"&gt;="&amp;='Settings &amp; Rates'!$B$3,$A$8:A817,"&lt;="&amp;='Settings &amp; Rates'!$B$4)),0)*='Settings &amp; Rates'!$B$9 +I818*F818*='Settings &amp; Rates'!$B$12,IF(E818="Motorcycle",I818*='Settings &amp; Rates'!$B$10,IF(E818="Bicycle",I818*='Settings &amp; Rates'!$B$11,0)))),"")</f>
        <v/>
      </c>
      <c r="N818" s="6" t="n"/>
    </row>
    <row r="819">
      <c r="A819" s="5" t="n"/>
      <c r="B819" s="6" t="n"/>
      <c r="C819" s="6" t="n"/>
      <c r="D819" s="6" t="n"/>
      <c r="E819" s="6" t="n"/>
      <c r="F819" s="6" t="n"/>
      <c r="G819" s="6" t="n"/>
      <c r="H819" s="6" t="n"/>
      <c r="I819" s="6" t="n"/>
      <c r="J819" s="6">
        <f>IF(E819&lt;&gt;"Car/Van","",SUMIFS($I$8:I819,$E$8:E819,"Car/Van",$A$8:A819,"&gt;="&amp;='Settings &amp; Rates'!$B$3,$A$8:A819,"&lt;="&amp;='Settings &amp; Rates'!$B$4))</f>
        <v/>
      </c>
      <c r="K819" s="6">
        <f>IFERROR(IF(I819=0,"",IF(E819="Car/Van",  (MIN(MAX(='Settings &amp; Rates'!$B$13-SUMIFS($I$8:I818,$E$8:E818,"Car/Van",$A$8:A818,"&gt;="&amp;='Settings &amp; Rates'!$B$3,$A$8:A818,"&lt;="&amp;='Settings &amp; Rates'!$B$4)),I819)*='Settings &amp; Rates'!$B$8  +MAX(I819-MAX(0,='Settings &amp; Rates'!$B$13-SUMIFS($I$8:I818,$E$8:E818,"Car/Van",$A$8:A818,"&gt;="&amp;='Settings &amp; Rates'!$B$3,$A$8:A818,"&lt;="&amp;='Settings &amp; Rates'!$B$4)),0)*='Settings &amp; Rates'!$B$9)/I819,IF(E819="Motorcycle",='Settings &amp; Rates'!$B$10,IF(E819="Bicycle",='Settings &amp; Rates'!$B$11,"")))),"")</f>
        <v/>
      </c>
      <c r="L819" s="6">
        <f>IF(E819="Car/Van",='Settings &amp; Rates'!$B$12*F819,0)</f>
        <v/>
      </c>
      <c r="M819" s="7">
        <f>IFERROR(IF(I819=0,"",IF(E819="Car/Van",  MIN(MAX(='Settings &amp; Rates'!$B$13-SUMIFS($I$8:I818,$E$8:E818,"Car/Van",$A$8:A818,"&gt;="&amp;='Settings &amp; Rates'!$B$3,$A$8:A818,"&lt;="&amp;='Settings &amp; Rates'!$B$4)),I819)*='Settings &amp; Rates'!$B$8 +MAX(I819-MAX(0,='Settings &amp; Rates'!$B$13-SUMIFS($I$8:I818,$E$8:E818,"Car/Van",$A$8:A818,"&gt;="&amp;='Settings &amp; Rates'!$B$3,$A$8:A818,"&lt;="&amp;='Settings &amp; Rates'!$B$4)),0)*='Settings &amp; Rates'!$B$9 +I819*F819*='Settings &amp; Rates'!$B$12,IF(E819="Motorcycle",I819*='Settings &amp; Rates'!$B$10,IF(E819="Bicycle",I819*='Settings &amp; Rates'!$B$11,0)))),"")</f>
        <v/>
      </c>
      <c r="N819" s="6" t="n"/>
    </row>
    <row r="820">
      <c r="A820" s="5" t="n"/>
      <c r="B820" s="6" t="n"/>
      <c r="C820" s="6" t="n"/>
      <c r="D820" s="6" t="n"/>
      <c r="E820" s="6" t="n"/>
      <c r="F820" s="6" t="n"/>
      <c r="G820" s="6" t="n"/>
      <c r="H820" s="6" t="n"/>
      <c r="I820" s="6" t="n"/>
      <c r="J820" s="6">
        <f>IF(E820&lt;&gt;"Car/Van","",SUMIFS($I$8:I820,$E$8:E820,"Car/Van",$A$8:A820,"&gt;="&amp;='Settings &amp; Rates'!$B$3,$A$8:A820,"&lt;="&amp;='Settings &amp; Rates'!$B$4))</f>
        <v/>
      </c>
      <c r="K820" s="6">
        <f>IFERROR(IF(I820=0,"",IF(E820="Car/Van",  (MIN(MAX(='Settings &amp; Rates'!$B$13-SUMIFS($I$8:I819,$E$8:E819,"Car/Van",$A$8:A819,"&gt;="&amp;='Settings &amp; Rates'!$B$3,$A$8:A819,"&lt;="&amp;='Settings &amp; Rates'!$B$4)),I820)*='Settings &amp; Rates'!$B$8  +MAX(I820-MAX(0,='Settings &amp; Rates'!$B$13-SUMIFS($I$8:I819,$E$8:E819,"Car/Van",$A$8:A819,"&gt;="&amp;='Settings &amp; Rates'!$B$3,$A$8:A819,"&lt;="&amp;='Settings &amp; Rates'!$B$4)),0)*='Settings &amp; Rates'!$B$9)/I820,IF(E820="Motorcycle",='Settings &amp; Rates'!$B$10,IF(E820="Bicycle",='Settings &amp; Rates'!$B$11,"")))),"")</f>
        <v/>
      </c>
      <c r="L820" s="6">
        <f>IF(E820="Car/Van",='Settings &amp; Rates'!$B$12*F820,0)</f>
        <v/>
      </c>
      <c r="M820" s="7">
        <f>IFERROR(IF(I820=0,"",IF(E820="Car/Van",  MIN(MAX(='Settings &amp; Rates'!$B$13-SUMIFS($I$8:I819,$E$8:E819,"Car/Van",$A$8:A819,"&gt;="&amp;='Settings &amp; Rates'!$B$3,$A$8:A819,"&lt;="&amp;='Settings &amp; Rates'!$B$4)),I820)*='Settings &amp; Rates'!$B$8 +MAX(I820-MAX(0,='Settings &amp; Rates'!$B$13-SUMIFS($I$8:I819,$E$8:E819,"Car/Van",$A$8:A819,"&gt;="&amp;='Settings &amp; Rates'!$B$3,$A$8:A819,"&lt;="&amp;='Settings &amp; Rates'!$B$4)),0)*='Settings &amp; Rates'!$B$9 +I820*F820*='Settings &amp; Rates'!$B$12,IF(E820="Motorcycle",I820*='Settings &amp; Rates'!$B$10,IF(E820="Bicycle",I820*='Settings &amp; Rates'!$B$11,0)))),"")</f>
        <v/>
      </c>
      <c r="N820" s="6" t="n"/>
    </row>
    <row r="821">
      <c r="A821" s="5" t="n"/>
      <c r="B821" s="6" t="n"/>
      <c r="C821" s="6" t="n"/>
      <c r="D821" s="6" t="n"/>
      <c r="E821" s="6" t="n"/>
      <c r="F821" s="6" t="n"/>
      <c r="G821" s="6" t="n"/>
      <c r="H821" s="6" t="n"/>
      <c r="I821" s="6" t="n"/>
      <c r="J821" s="6">
        <f>IF(E821&lt;&gt;"Car/Van","",SUMIFS($I$8:I821,$E$8:E821,"Car/Van",$A$8:A821,"&gt;="&amp;='Settings &amp; Rates'!$B$3,$A$8:A821,"&lt;="&amp;='Settings &amp; Rates'!$B$4))</f>
        <v/>
      </c>
      <c r="K821" s="6">
        <f>IFERROR(IF(I821=0,"",IF(E821="Car/Van",  (MIN(MAX(='Settings &amp; Rates'!$B$13-SUMIFS($I$8:I820,$E$8:E820,"Car/Van",$A$8:A820,"&gt;="&amp;='Settings &amp; Rates'!$B$3,$A$8:A820,"&lt;="&amp;='Settings &amp; Rates'!$B$4)),I821)*='Settings &amp; Rates'!$B$8  +MAX(I821-MAX(0,='Settings &amp; Rates'!$B$13-SUMIFS($I$8:I820,$E$8:E820,"Car/Van",$A$8:A820,"&gt;="&amp;='Settings &amp; Rates'!$B$3,$A$8:A820,"&lt;="&amp;='Settings &amp; Rates'!$B$4)),0)*='Settings &amp; Rates'!$B$9)/I821,IF(E821="Motorcycle",='Settings &amp; Rates'!$B$10,IF(E821="Bicycle",='Settings &amp; Rates'!$B$11,"")))),"")</f>
        <v/>
      </c>
      <c r="L821" s="6">
        <f>IF(E821="Car/Van",='Settings &amp; Rates'!$B$12*F821,0)</f>
        <v/>
      </c>
      <c r="M821" s="7">
        <f>IFERROR(IF(I821=0,"",IF(E821="Car/Van",  MIN(MAX(='Settings &amp; Rates'!$B$13-SUMIFS($I$8:I820,$E$8:E820,"Car/Van",$A$8:A820,"&gt;="&amp;='Settings &amp; Rates'!$B$3,$A$8:A820,"&lt;="&amp;='Settings &amp; Rates'!$B$4)),I821)*='Settings &amp; Rates'!$B$8 +MAX(I821-MAX(0,='Settings &amp; Rates'!$B$13-SUMIFS($I$8:I820,$E$8:E820,"Car/Van",$A$8:A820,"&gt;="&amp;='Settings &amp; Rates'!$B$3,$A$8:A820,"&lt;="&amp;='Settings &amp; Rates'!$B$4)),0)*='Settings &amp; Rates'!$B$9 +I821*F821*='Settings &amp; Rates'!$B$12,IF(E821="Motorcycle",I821*='Settings &amp; Rates'!$B$10,IF(E821="Bicycle",I821*='Settings &amp; Rates'!$B$11,0)))),"")</f>
        <v/>
      </c>
      <c r="N821" s="6" t="n"/>
    </row>
    <row r="822">
      <c r="A822" s="5" t="n"/>
      <c r="B822" s="6" t="n"/>
      <c r="C822" s="6" t="n"/>
      <c r="D822" s="6" t="n"/>
      <c r="E822" s="6" t="n"/>
      <c r="F822" s="6" t="n"/>
      <c r="G822" s="6" t="n"/>
      <c r="H822" s="6" t="n"/>
      <c r="I822" s="6" t="n"/>
      <c r="J822" s="6">
        <f>IF(E822&lt;&gt;"Car/Van","",SUMIFS($I$8:I822,$E$8:E822,"Car/Van",$A$8:A822,"&gt;="&amp;='Settings &amp; Rates'!$B$3,$A$8:A822,"&lt;="&amp;='Settings &amp; Rates'!$B$4))</f>
        <v/>
      </c>
      <c r="K822" s="6">
        <f>IFERROR(IF(I822=0,"",IF(E822="Car/Van",  (MIN(MAX(='Settings &amp; Rates'!$B$13-SUMIFS($I$8:I821,$E$8:E821,"Car/Van",$A$8:A821,"&gt;="&amp;='Settings &amp; Rates'!$B$3,$A$8:A821,"&lt;="&amp;='Settings &amp; Rates'!$B$4)),I822)*='Settings &amp; Rates'!$B$8  +MAX(I822-MAX(0,='Settings &amp; Rates'!$B$13-SUMIFS($I$8:I821,$E$8:E821,"Car/Van",$A$8:A821,"&gt;="&amp;='Settings &amp; Rates'!$B$3,$A$8:A821,"&lt;="&amp;='Settings &amp; Rates'!$B$4)),0)*='Settings &amp; Rates'!$B$9)/I822,IF(E822="Motorcycle",='Settings &amp; Rates'!$B$10,IF(E822="Bicycle",='Settings &amp; Rates'!$B$11,"")))),"")</f>
        <v/>
      </c>
      <c r="L822" s="6">
        <f>IF(E822="Car/Van",='Settings &amp; Rates'!$B$12*F822,0)</f>
        <v/>
      </c>
      <c r="M822" s="7">
        <f>IFERROR(IF(I822=0,"",IF(E822="Car/Van",  MIN(MAX(='Settings &amp; Rates'!$B$13-SUMIFS($I$8:I821,$E$8:E821,"Car/Van",$A$8:A821,"&gt;="&amp;='Settings &amp; Rates'!$B$3,$A$8:A821,"&lt;="&amp;='Settings &amp; Rates'!$B$4)),I822)*='Settings &amp; Rates'!$B$8 +MAX(I822-MAX(0,='Settings &amp; Rates'!$B$13-SUMIFS($I$8:I821,$E$8:E821,"Car/Van",$A$8:A821,"&gt;="&amp;='Settings &amp; Rates'!$B$3,$A$8:A821,"&lt;="&amp;='Settings &amp; Rates'!$B$4)),0)*='Settings &amp; Rates'!$B$9 +I822*F822*='Settings &amp; Rates'!$B$12,IF(E822="Motorcycle",I822*='Settings &amp; Rates'!$B$10,IF(E822="Bicycle",I822*='Settings &amp; Rates'!$B$11,0)))),"")</f>
        <v/>
      </c>
      <c r="N822" s="6" t="n"/>
    </row>
    <row r="823">
      <c r="A823" s="5" t="n"/>
      <c r="B823" s="6" t="n"/>
      <c r="C823" s="6" t="n"/>
      <c r="D823" s="6" t="n"/>
      <c r="E823" s="6" t="n"/>
      <c r="F823" s="6" t="n"/>
      <c r="G823" s="6" t="n"/>
      <c r="H823" s="6" t="n"/>
      <c r="I823" s="6" t="n"/>
      <c r="J823" s="6">
        <f>IF(E823&lt;&gt;"Car/Van","",SUMIFS($I$8:I823,$E$8:E823,"Car/Van",$A$8:A823,"&gt;="&amp;='Settings &amp; Rates'!$B$3,$A$8:A823,"&lt;="&amp;='Settings &amp; Rates'!$B$4))</f>
        <v/>
      </c>
      <c r="K823" s="6">
        <f>IFERROR(IF(I823=0,"",IF(E823="Car/Van",  (MIN(MAX(='Settings &amp; Rates'!$B$13-SUMIFS($I$8:I822,$E$8:E822,"Car/Van",$A$8:A822,"&gt;="&amp;='Settings &amp; Rates'!$B$3,$A$8:A822,"&lt;="&amp;='Settings &amp; Rates'!$B$4)),I823)*='Settings &amp; Rates'!$B$8  +MAX(I823-MAX(0,='Settings &amp; Rates'!$B$13-SUMIFS($I$8:I822,$E$8:E822,"Car/Van",$A$8:A822,"&gt;="&amp;='Settings &amp; Rates'!$B$3,$A$8:A822,"&lt;="&amp;='Settings &amp; Rates'!$B$4)),0)*='Settings &amp; Rates'!$B$9)/I823,IF(E823="Motorcycle",='Settings &amp; Rates'!$B$10,IF(E823="Bicycle",='Settings &amp; Rates'!$B$11,"")))),"")</f>
        <v/>
      </c>
      <c r="L823" s="6">
        <f>IF(E823="Car/Van",='Settings &amp; Rates'!$B$12*F823,0)</f>
        <v/>
      </c>
      <c r="M823" s="7">
        <f>IFERROR(IF(I823=0,"",IF(E823="Car/Van",  MIN(MAX(='Settings &amp; Rates'!$B$13-SUMIFS($I$8:I822,$E$8:E822,"Car/Van",$A$8:A822,"&gt;="&amp;='Settings &amp; Rates'!$B$3,$A$8:A822,"&lt;="&amp;='Settings &amp; Rates'!$B$4)),I823)*='Settings &amp; Rates'!$B$8 +MAX(I823-MAX(0,='Settings &amp; Rates'!$B$13-SUMIFS($I$8:I822,$E$8:E822,"Car/Van",$A$8:A822,"&gt;="&amp;='Settings &amp; Rates'!$B$3,$A$8:A822,"&lt;="&amp;='Settings &amp; Rates'!$B$4)),0)*='Settings &amp; Rates'!$B$9 +I823*F823*='Settings &amp; Rates'!$B$12,IF(E823="Motorcycle",I823*='Settings &amp; Rates'!$B$10,IF(E823="Bicycle",I823*='Settings &amp; Rates'!$B$11,0)))),"")</f>
        <v/>
      </c>
      <c r="N823" s="6" t="n"/>
    </row>
    <row r="824">
      <c r="A824" s="5" t="n"/>
      <c r="B824" s="6" t="n"/>
      <c r="C824" s="6" t="n"/>
      <c r="D824" s="6" t="n"/>
      <c r="E824" s="6" t="n"/>
      <c r="F824" s="6" t="n"/>
      <c r="G824" s="6" t="n"/>
      <c r="H824" s="6" t="n"/>
      <c r="I824" s="6" t="n"/>
      <c r="J824" s="6">
        <f>IF(E824&lt;&gt;"Car/Van","",SUMIFS($I$8:I824,$E$8:E824,"Car/Van",$A$8:A824,"&gt;="&amp;='Settings &amp; Rates'!$B$3,$A$8:A824,"&lt;="&amp;='Settings &amp; Rates'!$B$4))</f>
        <v/>
      </c>
      <c r="K824" s="6">
        <f>IFERROR(IF(I824=0,"",IF(E824="Car/Van",  (MIN(MAX(='Settings &amp; Rates'!$B$13-SUMIFS($I$8:I823,$E$8:E823,"Car/Van",$A$8:A823,"&gt;="&amp;='Settings &amp; Rates'!$B$3,$A$8:A823,"&lt;="&amp;='Settings &amp; Rates'!$B$4)),I824)*='Settings &amp; Rates'!$B$8  +MAX(I824-MAX(0,='Settings &amp; Rates'!$B$13-SUMIFS($I$8:I823,$E$8:E823,"Car/Van",$A$8:A823,"&gt;="&amp;='Settings &amp; Rates'!$B$3,$A$8:A823,"&lt;="&amp;='Settings &amp; Rates'!$B$4)),0)*='Settings &amp; Rates'!$B$9)/I824,IF(E824="Motorcycle",='Settings &amp; Rates'!$B$10,IF(E824="Bicycle",='Settings &amp; Rates'!$B$11,"")))),"")</f>
        <v/>
      </c>
      <c r="L824" s="6">
        <f>IF(E824="Car/Van",='Settings &amp; Rates'!$B$12*F824,0)</f>
        <v/>
      </c>
      <c r="M824" s="7">
        <f>IFERROR(IF(I824=0,"",IF(E824="Car/Van",  MIN(MAX(='Settings &amp; Rates'!$B$13-SUMIFS($I$8:I823,$E$8:E823,"Car/Van",$A$8:A823,"&gt;="&amp;='Settings &amp; Rates'!$B$3,$A$8:A823,"&lt;="&amp;='Settings &amp; Rates'!$B$4)),I824)*='Settings &amp; Rates'!$B$8 +MAX(I824-MAX(0,='Settings &amp; Rates'!$B$13-SUMIFS($I$8:I823,$E$8:E823,"Car/Van",$A$8:A823,"&gt;="&amp;='Settings &amp; Rates'!$B$3,$A$8:A823,"&lt;="&amp;='Settings &amp; Rates'!$B$4)),0)*='Settings &amp; Rates'!$B$9 +I824*F824*='Settings &amp; Rates'!$B$12,IF(E824="Motorcycle",I824*='Settings &amp; Rates'!$B$10,IF(E824="Bicycle",I824*='Settings &amp; Rates'!$B$11,0)))),"")</f>
        <v/>
      </c>
      <c r="N824" s="6" t="n"/>
    </row>
    <row r="825">
      <c r="A825" s="5" t="n"/>
      <c r="B825" s="6" t="n"/>
      <c r="C825" s="6" t="n"/>
      <c r="D825" s="6" t="n"/>
      <c r="E825" s="6" t="n"/>
      <c r="F825" s="6" t="n"/>
      <c r="G825" s="6" t="n"/>
      <c r="H825" s="6" t="n"/>
      <c r="I825" s="6" t="n"/>
      <c r="J825" s="6">
        <f>IF(E825&lt;&gt;"Car/Van","",SUMIFS($I$8:I825,$E$8:E825,"Car/Van",$A$8:A825,"&gt;="&amp;='Settings &amp; Rates'!$B$3,$A$8:A825,"&lt;="&amp;='Settings &amp; Rates'!$B$4))</f>
        <v/>
      </c>
      <c r="K825" s="6">
        <f>IFERROR(IF(I825=0,"",IF(E825="Car/Van",  (MIN(MAX(='Settings &amp; Rates'!$B$13-SUMIFS($I$8:I824,$E$8:E824,"Car/Van",$A$8:A824,"&gt;="&amp;='Settings &amp; Rates'!$B$3,$A$8:A824,"&lt;="&amp;='Settings &amp; Rates'!$B$4)),I825)*='Settings &amp; Rates'!$B$8  +MAX(I825-MAX(0,='Settings &amp; Rates'!$B$13-SUMIFS($I$8:I824,$E$8:E824,"Car/Van",$A$8:A824,"&gt;="&amp;='Settings &amp; Rates'!$B$3,$A$8:A824,"&lt;="&amp;='Settings &amp; Rates'!$B$4)),0)*='Settings &amp; Rates'!$B$9)/I825,IF(E825="Motorcycle",='Settings &amp; Rates'!$B$10,IF(E825="Bicycle",='Settings &amp; Rates'!$B$11,"")))),"")</f>
        <v/>
      </c>
      <c r="L825" s="6">
        <f>IF(E825="Car/Van",='Settings &amp; Rates'!$B$12*F825,0)</f>
        <v/>
      </c>
      <c r="M825" s="7">
        <f>IFERROR(IF(I825=0,"",IF(E825="Car/Van",  MIN(MAX(='Settings &amp; Rates'!$B$13-SUMIFS($I$8:I824,$E$8:E824,"Car/Van",$A$8:A824,"&gt;="&amp;='Settings &amp; Rates'!$B$3,$A$8:A824,"&lt;="&amp;='Settings &amp; Rates'!$B$4)),I825)*='Settings &amp; Rates'!$B$8 +MAX(I825-MAX(0,='Settings &amp; Rates'!$B$13-SUMIFS($I$8:I824,$E$8:E824,"Car/Van",$A$8:A824,"&gt;="&amp;='Settings &amp; Rates'!$B$3,$A$8:A824,"&lt;="&amp;='Settings &amp; Rates'!$B$4)),0)*='Settings &amp; Rates'!$B$9 +I825*F825*='Settings &amp; Rates'!$B$12,IF(E825="Motorcycle",I825*='Settings &amp; Rates'!$B$10,IF(E825="Bicycle",I825*='Settings &amp; Rates'!$B$11,0)))),"")</f>
        <v/>
      </c>
      <c r="N825" s="6" t="n"/>
    </row>
    <row r="826">
      <c r="A826" s="5" t="n"/>
      <c r="B826" s="6" t="n"/>
      <c r="C826" s="6" t="n"/>
      <c r="D826" s="6" t="n"/>
      <c r="E826" s="6" t="n"/>
      <c r="F826" s="6" t="n"/>
      <c r="G826" s="6" t="n"/>
      <c r="H826" s="6" t="n"/>
      <c r="I826" s="6" t="n"/>
      <c r="J826" s="6">
        <f>IF(E826&lt;&gt;"Car/Van","",SUMIFS($I$8:I826,$E$8:E826,"Car/Van",$A$8:A826,"&gt;="&amp;='Settings &amp; Rates'!$B$3,$A$8:A826,"&lt;="&amp;='Settings &amp; Rates'!$B$4))</f>
        <v/>
      </c>
      <c r="K826" s="6">
        <f>IFERROR(IF(I826=0,"",IF(E826="Car/Van",  (MIN(MAX(='Settings &amp; Rates'!$B$13-SUMIFS($I$8:I825,$E$8:E825,"Car/Van",$A$8:A825,"&gt;="&amp;='Settings &amp; Rates'!$B$3,$A$8:A825,"&lt;="&amp;='Settings &amp; Rates'!$B$4)),I826)*='Settings &amp; Rates'!$B$8  +MAX(I826-MAX(0,='Settings &amp; Rates'!$B$13-SUMIFS($I$8:I825,$E$8:E825,"Car/Van",$A$8:A825,"&gt;="&amp;='Settings &amp; Rates'!$B$3,$A$8:A825,"&lt;="&amp;='Settings &amp; Rates'!$B$4)),0)*='Settings &amp; Rates'!$B$9)/I826,IF(E826="Motorcycle",='Settings &amp; Rates'!$B$10,IF(E826="Bicycle",='Settings &amp; Rates'!$B$11,"")))),"")</f>
        <v/>
      </c>
      <c r="L826" s="6">
        <f>IF(E826="Car/Van",='Settings &amp; Rates'!$B$12*F826,0)</f>
        <v/>
      </c>
      <c r="M826" s="7">
        <f>IFERROR(IF(I826=0,"",IF(E826="Car/Van",  MIN(MAX(='Settings &amp; Rates'!$B$13-SUMIFS($I$8:I825,$E$8:E825,"Car/Van",$A$8:A825,"&gt;="&amp;='Settings &amp; Rates'!$B$3,$A$8:A825,"&lt;="&amp;='Settings &amp; Rates'!$B$4)),I826)*='Settings &amp; Rates'!$B$8 +MAX(I826-MAX(0,='Settings &amp; Rates'!$B$13-SUMIFS($I$8:I825,$E$8:E825,"Car/Van",$A$8:A825,"&gt;="&amp;='Settings &amp; Rates'!$B$3,$A$8:A825,"&lt;="&amp;='Settings &amp; Rates'!$B$4)),0)*='Settings &amp; Rates'!$B$9 +I826*F826*='Settings &amp; Rates'!$B$12,IF(E826="Motorcycle",I826*='Settings &amp; Rates'!$B$10,IF(E826="Bicycle",I826*='Settings &amp; Rates'!$B$11,0)))),"")</f>
        <v/>
      </c>
      <c r="N826" s="6" t="n"/>
    </row>
    <row r="827">
      <c r="A827" s="5" t="n"/>
      <c r="B827" s="6" t="n"/>
      <c r="C827" s="6" t="n"/>
      <c r="D827" s="6" t="n"/>
      <c r="E827" s="6" t="n"/>
      <c r="F827" s="6" t="n"/>
      <c r="G827" s="6" t="n"/>
      <c r="H827" s="6" t="n"/>
      <c r="I827" s="6" t="n"/>
      <c r="J827" s="6">
        <f>IF(E827&lt;&gt;"Car/Van","",SUMIFS($I$8:I827,$E$8:E827,"Car/Van",$A$8:A827,"&gt;="&amp;='Settings &amp; Rates'!$B$3,$A$8:A827,"&lt;="&amp;='Settings &amp; Rates'!$B$4))</f>
        <v/>
      </c>
      <c r="K827" s="6">
        <f>IFERROR(IF(I827=0,"",IF(E827="Car/Van",  (MIN(MAX(='Settings &amp; Rates'!$B$13-SUMIFS($I$8:I826,$E$8:E826,"Car/Van",$A$8:A826,"&gt;="&amp;='Settings &amp; Rates'!$B$3,$A$8:A826,"&lt;="&amp;='Settings &amp; Rates'!$B$4)),I827)*='Settings &amp; Rates'!$B$8  +MAX(I827-MAX(0,='Settings &amp; Rates'!$B$13-SUMIFS($I$8:I826,$E$8:E826,"Car/Van",$A$8:A826,"&gt;="&amp;='Settings &amp; Rates'!$B$3,$A$8:A826,"&lt;="&amp;='Settings &amp; Rates'!$B$4)),0)*='Settings &amp; Rates'!$B$9)/I827,IF(E827="Motorcycle",='Settings &amp; Rates'!$B$10,IF(E827="Bicycle",='Settings &amp; Rates'!$B$11,"")))),"")</f>
        <v/>
      </c>
      <c r="L827" s="6">
        <f>IF(E827="Car/Van",='Settings &amp; Rates'!$B$12*F827,0)</f>
        <v/>
      </c>
      <c r="M827" s="7">
        <f>IFERROR(IF(I827=0,"",IF(E827="Car/Van",  MIN(MAX(='Settings &amp; Rates'!$B$13-SUMIFS($I$8:I826,$E$8:E826,"Car/Van",$A$8:A826,"&gt;="&amp;='Settings &amp; Rates'!$B$3,$A$8:A826,"&lt;="&amp;='Settings &amp; Rates'!$B$4)),I827)*='Settings &amp; Rates'!$B$8 +MAX(I827-MAX(0,='Settings &amp; Rates'!$B$13-SUMIFS($I$8:I826,$E$8:E826,"Car/Van",$A$8:A826,"&gt;="&amp;='Settings &amp; Rates'!$B$3,$A$8:A826,"&lt;="&amp;='Settings &amp; Rates'!$B$4)),0)*='Settings &amp; Rates'!$B$9 +I827*F827*='Settings &amp; Rates'!$B$12,IF(E827="Motorcycle",I827*='Settings &amp; Rates'!$B$10,IF(E827="Bicycle",I827*='Settings &amp; Rates'!$B$11,0)))),"")</f>
        <v/>
      </c>
      <c r="N827" s="6" t="n"/>
    </row>
    <row r="828">
      <c r="A828" s="5" t="n"/>
      <c r="B828" s="6" t="n"/>
      <c r="C828" s="6" t="n"/>
      <c r="D828" s="6" t="n"/>
      <c r="E828" s="6" t="n"/>
      <c r="F828" s="6" t="n"/>
      <c r="G828" s="6" t="n"/>
      <c r="H828" s="6" t="n"/>
      <c r="I828" s="6" t="n"/>
      <c r="J828" s="6">
        <f>IF(E828&lt;&gt;"Car/Van","",SUMIFS($I$8:I828,$E$8:E828,"Car/Van",$A$8:A828,"&gt;="&amp;='Settings &amp; Rates'!$B$3,$A$8:A828,"&lt;="&amp;='Settings &amp; Rates'!$B$4))</f>
        <v/>
      </c>
      <c r="K828" s="6">
        <f>IFERROR(IF(I828=0,"",IF(E828="Car/Van",  (MIN(MAX(='Settings &amp; Rates'!$B$13-SUMIFS($I$8:I827,$E$8:E827,"Car/Van",$A$8:A827,"&gt;="&amp;='Settings &amp; Rates'!$B$3,$A$8:A827,"&lt;="&amp;='Settings &amp; Rates'!$B$4)),I828)*='Settings &amp; Rates'!$B$8  +MAX(I828-MAX(0,='Settings &amp; Rates'!$B$13-SUMIFS($I$8:I827,$E$8:E827,"Car/Van",$A$8:A827,"&gt;="&amp;='Settings &amp; Rates'!$B$3,$A$8:A827,"&lt;="&amp;='Settings &amp; Rates'!$B$4)),0)*='Settings &amp; Rates'!$B$9)/I828,IF(E828="Motorcycle",='Settings &amp; Rates'!$B$10,IF(E828="Bicycle",='Settings &amp; Rates'!$B$11,"")))),"")</f>
        <v/>
      </c>
      <c r="L828" s="6">
        <f>IF(E828="Car/Van",='Settings &amp; Rates'!$B$12*F828,0)</f>
        <v/>
      </c>
      <c r="M828" s="7">
        <f>IFERROR(IF(I828=0,"",IF(E828="Car/Van",  MIN(MAX(='Settings &amp; Rates'!$B$13-SUMIFS($I$8:I827,$E$8:E827,"Car/Van",$A$8:A827,"&gt;="&amp;='Settings &amp; Rates'!$B$3,$A$8:A827,"&lt;="&amp;='Settings &amp; Rates'!$B$4)),I828)*='Settings &amp; Rates'!$B$8 +MAX(I828-MAX(0,='Settings &amp; Rates'!$B$13-SUMIFS($I$8:I827,$E$8:E827,"Car/Van",$A$8:A827,"&gt;="&amp;='Settings &amp; Rates'!$B$3,$A$8:A827,"&lt;="&amp;='Settings &amp; Rates'!$B$4)),0)*='Settings &amp; Rates'!$B$9 +I828*F828*='Settings &amp; Rates'!$B$12,IF(E828="Motorcycle",I828*='Settings &amp; Rates'!$B$10,IF(E828="Bicycle",I828*='Settings &amp; Rates'!$B$11,0)))),"")</f>
        <v/>
      </c>
      <c r="N828" s="6" t="n"/>
    </row>
    <row r="829">
      <c r="A829" s="5" t="n"/>
      <c r="B829" s="6" t="n"/>
      <c r="C829" s="6" t="n"/>
      <c r="D829" s="6" t="n"/>
      <c r="E829" s="6" t="n"/>
      <c r="F829" s="6" t="n"/>
      <c r="G829" s="6" t="n"/>
      <c r="H829" s="6" t="n"/>
      <c r="I829" s="6" t="n"/>
      <c r="J829" s="6">
        <f>IF(E829&lt;&gt;"Car/Van","",SUMIFS($I$8:I829,$E$8:E829,"Car/Van",$A$8:A829,"&gt;="&amp;='Settings &amp; Rates'!$B$3,$A$8:A829,"&lt;="&amp;='Settings &amp; Rates'!$B$4))</f>
        <v/>
      </c>
      <c r="K829" s="6">
        <f>IFERROR(IF(I829=0,"",IF(E829="Car/Van",  (MIN(MAX(='Settings &amp; Rates'!$B$13-SUMIFS($I$8:I828,$E$8:E828,"Car/Van",$A$8:A828,"&gt;="&amp;='Settings &amp; Rates'!$B$3,$A$8:A828,"&lt;="&amp;='Settings &amp; Rates'!$B$4)),I829)*='Settings &amp; Rates'!$B$8  +MAX(I829-MAX(0,='Settings &amp; Rates'!$B$13-SUMIFS($I$8:I828,$E$8:E828,"Car/Van",$A$8:A828,"&gt;="&amp;='Settings &amp; Rates'!$B$3,$A$8:A828,"&lt;="&amp;='Settings &amp; Rates'!$B$4)),0)*='Settings &amp; Rates'!$B$9)/I829,IF(E829="Motorcycle",='Settings &amp; Rates'!$B$10,IF(E829="Bicycle",='Settings &amp; Rates'!$B$11,"")))),"")</f>
        <v/>
      </c>
      <c r="L829" s="6">
        <f>IF(E829="Car/Van",='Settings &amp; Rates'!$B$12*F829,0)</f>
        <v/>
      </c>
      <c r="M829" s="7">
        <f>IFERROR(IF(I829=0,"",IF(E829="Car/Van",  MIN(MAX(='Settings &amp; Rates'!$B$13-SUMIFS($I$8:I828,$E$8:E828,"Car/Van",$A$8:A828,"&gt;="&amp;='Settings &amp; Rates'!$B$3,$A$8:A828,"&lt;="&amp;='Settings &amp; Rates'!$B$4)),I829)*='Settings &amp; Rates'!$B$8 +MAX(I829-MAX(0,='Settings &amp; Rates'!$B$13-SUMIFS($I$8:I828,$E$8:E828,"Car/Van",$A$8:A828,"&gt;="&amp;='Settings &amp; Rates'!$B$3,$A$8:A828,"&lt;="&amp;='Settings &amp; Rates'!$B$4)),0)*='Settings &amp; Rates'!$B$9 +I829*F829*='Settings &amp; Rates'!$B$12,IF(E829="Motorcycle",I829*='Settings &amp; Rates'!$B$10,IF(E829="Bicycle",I829*='Settings &amp; Rates'!$B$11,0)))),"")</f>
        <v/>
      </c>
      <c r="N829" s="6" t="n"/>
    </row>
    <row r="830">
      <c r="A830" s="5" t="n"/>
      <c r="B830" s="6" t="n"/>
      <c r="C830" s="6" t="n"/>
      <c r="D830" s="6" t="n"/>
      <c r="E830" s="6" t="n"/>
      <c r="F830" s="6" t="n"/>
      <c r="G830" s="6" t="n"/>
      <c r="H830" s="6" t="n"/>
      <c r="I830" s="6" t="n"/>
      <c r="J830" s="6">
        <f>IF(E830&lt;&gt;"Car/Van","",SUMIFS($I$8:I830,$E$8:E830,"Car/Van",$A$8:A830,"&gt;="&amp;='Settings &amp; Rates'!$B$3,$A$8:A830,"&lt;="&amp;='Settings &amp; Rates'!$B$4))</f>
        <v/>
      </c>
      <c r="K830" s="6">
        <f>IFERROR(IF(I830=0,"",IF(E830="Car/Van",  (MIN(MAX(='Settings &amp; Rates'!$B$13-SUMIFS($I$8:I829,$E$8:E829,"Car/Van",$A$8:A829,"&gt;="&amp;='Settings &amp; Rates'!$B$3,$A$8:A829,"&lt;="&amp;='Settings &amp; Rates'!$B$4)),I830)*='Settings &amp; Rates'!$B$8  +MAX(I830-MAX(0,='Settings &amp; Rates'!$B$13-SUMIFS($I$8:I829,$E$8:E829,"Car/Van",$A$8:A829,"&gt;="&amp;='Settings &amp; Rates'!$B$3,$A$8:A829,"&lt;="&amp;='Settings &amp; Rates'!$B$4)),0)*='Settings &amp; Rates'!$B$9)/I830,IF(E830="Motorcycle",='Settings &amp; Rates'!$B$10,IF(E830="Bicycle",='Settings &amp; Rates'!$B$11,"")))),"")</f>
        <v/>
      </c>
      <c r="L830" s="6">
        <f>IF(E830="Car/Van",='Settings &amp; Rates'!$B$12*F830,0)</f>
        <v/>
      </c>
      <c r="M830" s="7">
        <f>IFERROR(IF(I830=0,"",IF(E830="Car/Van",  MIN(MAX(='Settings &amp; Rates'!$B$13-SUMIFS($I$8:I829,$E$8:E829,"Car/Van",$A$8:A829,"&gt;="&amp;='Settings &amp; Rates'!$B$3,$A$8:A829,"&lt;="&amp;='Settings &amp; Rates'!$B$4)),I830)*='Settings &amp; Rates'!$B$8 +MAX(I830-MAX(0,='Settings &amp; Rates'!$B$13-SUMIFS($I$8:I829,$E$8:E829,"Car/Van",$A$8:A829,"&gt;="&amp;='Settings &amp; Rates'!$B$3,$A$8:A829,"&lt;="&amp;='Settings &amp; Rates'!$B$4)),0)*='Settings &amp; Rates'!$B$9 +I830*F830*='Settings &amp; Rates'!$B$12,IF(E830="Motorcycle",I830*='Settings &amp; Rates'!$B$10,IF(E830="Bicycle",I830*='Settings &amp; Rates'!$B$11,0)))),"")</f>
        <v/>
      </c>
      <c r="N830" s="6" t="n"/>
    </row>
    <row r="831">
      <c r="A831" s="5" t="n"/>
      <c r="B831" s="6" t="n"/>
      <c r="C831" s="6" t="n"/>
      <c r="D831" s="6" t="n"/>
      <c r="E831" s="6" t="n"/>
      <c r="F831" s="6" t="n"/>
      <c r="G831" s="6" t="n"/>
      <c r="H831" s="6" t="n"/>
      <c r="I831" s="6" t="n"/>
      <c r="J831" s="6">
        <f>IF(E831&lt;&gt;"Car/Van","",SUMIFS($I$8:I831,$E$8:E831,"Car/Van",$A$8:A831,"&gt;="&amp;='Settings &amp; Rates'!$B$3,$A$8:A831,"&lt;="&amp;='Settings &amp; Rates'!$B$4))</f>
        <v/>
      </c>
      <c r="K831" s="6">
        <f>IFERROR(IF(I831=0,"",IF(E831="Car/Van",  (MIN(MAX(='Settings &amp; Rates'!$B$13-SUMIFS($I$8:I830,$E$8:E830,"Car/Van",$A$8:A830,"&gt;="&amp;='Settings &amp; Rates'!$B$3,$A$8:A830,"&lt;="&amp;='Settings &amp; Rates'!$B$4)),I831)*='Settings &amp; Rates'!$B$8  +MAX(I831-MAX(0,='Settings &amp; Rates'!$B$13-SUMIFS($I$8:I830,$E$8:E830,"Car/Van",$A$8:A830,"&gt;="&amp;='Settings &amp; Rates'!$B$3,$A$8:A830,"&lt;="&amp;='Settings &amp; Rates'!$B$4)),0)*='Settings &amp; Rates'!$B$9)/I831,IF(E831="Motorcycle",='Settings &amp; Rates'!$B$10,IF(E831="Bicycle",='Settings &amp; Rates'!$B$11,"")))),"")</f>
        <v/>
      </c>
      <c r="L831" s="6">
        <f>IF(E831="Car/Van",='Settings &amp; Rates'!$B$12*F831,0)</f>
        <v/>
      </c>
      <c r="M831" s="7">
        <f>IFERROR(IF(I831=0,"",IF(E831="Car/Van",  MIN(MAX(='Settings &amp; Rates'!$B$13-SUMIFS($I$8:I830,$E$8:E830,"Car/Van",$A$8:A830,"&gt;="&amp;='Settings &amp; Rates'!$B$3,$A$8:A830,"&lt;="&amp;='Settings &amp; Rates'!$B$4)),I831)*='Settings &amp; Rates'!$B$8 +MAX(I831-MAX(0,='Settings &amp; Rates'!$B$13-SUMIFS($I$8:I830,$E$8:E830,"Car/Van",$A$8:A830,"&gt;="&amp;='Settings &amp; Rates'!$B$3,$A$8:A830,"&lt;="&amp;='Settings &amp; Rates'!$B$4)),0)*='Settings &amp; Rates'!$B$9 +I831*F831*='Settings &amp; Rates'!$B$12,IF(E831="Motorcycle",I831*='Settings &amp; Rates'!$B$10,IF(E831="Bicycle",I831*='Settings &amp; Rates'!$B$11,0)))),"")</f>
        <v/>
      </c>
      <c r="N831" s="6" t="n"/>
    </row>
    <row r="832">
      <c r="A832" s="5" t="n"/>
      <c r="B832" s="6" t="n"/>
      <c r="C832" s="6" t="n"/>
      <c r="D832" s="6" t="n"/>
      <c r="E832" s="6" t="n"/>
      <c r="F832" s="6" t="n"/>
      <c r="G832" s="6" t="n"/>
      <c r="H832" s="6" t="n"/>
      <c r="I832" s="6" t="n"/>
      <c r="J832" s="6">
        <f>IF(E832&lt;&gt;"Car/Van","",SUMIFS($I$8:I832,$E$8:E832,"Car/Van",$A$8:A832,"&gt;="&amp;='Settings &amp; Rates'!$B$3,$A$8:A832,"&lt;="&amp;='Settings &amp; Rates'!$B$4))</f>
        <v/>
      </c>
      <c r="K832" s="6">
        <f>IFERROR(IF(I832=0,"",IF(E832="Car/Van",  (MIN(MAX(='Settings &amp; Rates'!$B$13-SUMIFS($I$8:I831,$E$8:E831,"Car/Van",$A$8:A831,"&gt;="&amp;='Settings &amp; Rates'!$B$3,$A$8:A831,"&lt;="&amp;='Settings &amp; Rates'!$B$4)),I832)*='Settings &amp; Rates'!$B$8  +MAX(I832-MAX(0,='Settings &amp; Rates'!$B$13-SUMIFS($I$8:I831,$E$8:E831,"Car/Van",$A$8:A831,"&gt;="&amp;='Settings &amp; Rates'!$B$3,$A$8:A831,"&lt;="&amp;='Settings &amp; Rates'!$B$4)),0)*='Settings &amp; Rates'!$B$9)/I832,IF(E832="Motorcycle",='Settings &amp; Rates'!$B$10,IF(E832="Bicycle",='Settings &amp; Rates'!$B$11,"")))),"")</f>
        <v/>
      </c>
      <c r="L832" s="6">
        <f>IF(E832="Car/Van",='Settings &amp; Rates'!$B$12*F832,0)</f>
        <v/>
      </c>
      <c r="M832" s="7">
        <f>IFERROR(IF(I832=0,"",IF(E832="Car/Van",  MIN(MAX(='Settings &amp; Rates'!$B$13-SUMIFS($I$8:I831,$E$8:E831,"Car/Van",$A$8:A831,"&gt;="&amp;='Settings &amp; Rates'!$B$3,$A$8:A831,"&lt;="&amp;='Settings &amp; Rates'!$B$4)),I832)*='Settings &amp; Rates'!$B$8 +MAX(I832-MAX(0,='Settings &amp; Rates'!$B$13-SUMIFS($I$8:I831,$E$8:E831,"Car/Van",$A$8:A831,"&gt;="&amp;='Settings &amp; Rates'!$B$3,$A$8:A831,"&lt;="&amp;='Settings &amp; Rates'!$B$4)),0)*='Settings &amp; Rates'!$B$9 +I832*F832*='Settings &amp; Rates'!$B$12,IF(E832="Motorcycle",I832*='Settings &amp; Rates'!$B$10,IF(E832="Bicycle",I832*='Settings &amp; Rates'!$B$11,0)))),"")</f>
        <v/>
      </c>
      <c r="N832" s="6" t="n"/>
    </row>
    <row r="833">
      <c r="A833" s="5" t="n"/>
      <c r="B833" s="6" t="n"/>
      <c r="C833" s="6" t="n"/>
      <c r="D833" s="6" t="n"/>
      <c r="E833" s="6" t="n"/>
      <c r="F833" s="6" t="n"/>
      <c r="G833" s="6" t="n"/>
      <c r="H833" s="6" t="n"/>
      <c r="I833" s="6" t="n"/>
      <c r="J833" s="6">
        <f>IF(E833&lt;&gt;"Car/Van","",SUMIFS($I$8:I833,$E$8:E833,"Car/Van",$A$8:A833,"&gt;="&amp;='Settings &amp; Rates'!$B$3,$A$8:A833,"&lt;="&amp;='Settings &amp; Rates'!$B$4))</f>
        <v/>
      </c>
      <c r="K833" s="6">
        <f>IFERROR(IF(I833=0,"",IF(E833="Car/Van",  (MIN(MAX(='Settings &amp; Rates'!$B$13-SUMIFS($I$8:I832,$E$8:E832,"Car/Van",$A$8:A832,"&gt;="&amp;='Settings &amp; Rates'!$B$3,$A$8:A832,"&lt;="&amp;='Settings &amp; Rates'!$B$4)),I833)*='Settings &amp; Rates'!$B$8  +MAX(I833-MAX(0,='Settings &amp; Rates'!$B$13-SUMIFS($I$8:I832,$E$8:E832,"Car/Van",$A$8:A832,"&gt;="&amp;='Settings &amp; Rates'!$B$3,$A$8:A832,"&lt;="&amp;='Settings &amp; Rates'!$B$4)),0)*='Settings &amp; Rates'!$B$9)/I833,IF(E833="Motorcycle",='Settings &amp; Rates'!$B$10,IF(E833="Bicycle",='Settings &amp; Rates'!$B$11,"")))),"")</f>
        <v/>
      </c>
      <c r="L833" s="6">
        <f>IF(E833="Car/Van",='Settings &amp; Rates'!$B$12*F833,0)</f>
        <v/>
      </c>
      <c r="M833" s="7">
        <f>IFERROR(IF(I833=0,"",IF(E833="Car/Van",  MIN(MAX(='Settings &amp; Rates'!$B$13-SUMIFS($I$8:I832,$E$8:E832,"Car/Van",$A$8:A832,"&gt;="&amp;='Settings &amp; Rates'!$B$3,$A$8:A832,"&lt;="&amp;='Settings &amp; Rates'!$B$4)),I833)*='Settings &amp; Rates'!$B$8 +MAX(I833-MAX(0,='Settings &amp; Rates'!$B$13-SUMIFS($I$8:I832,$E$8:E832,"Car/Van",$A$8:A832,"&gt;="&amp;='Settings &amp; Rates'!$B$3,$A$8:A832,"&lt;="&amp;='Settings &amp; Rates'!$B$4)),0)*='Settings &amp; Rates'!$B$9 +I833*F833*='Settings &amp; Rates'!$B$12,IF(E833="Motorcycle",I833*='Settings &amp; Rates'!$B$10,IF(E833="Bicycle",I833*='Settings &amp; Rates'!$B$11,0)))),"")</f>
        <v/>
      </c>
      <c r="N833" s="6" t="n"/>
    </row>
    <row r="834">
      <c r="A834" s="5" t="n"/>
      <c r="B834" s="6" t="n"/>
      <c r="C834" s="6" t="n"/>
      <c r="D834" s="6" t="n"/>
      <c r="E834" s="6" t="n"/>
      <c r="F834" s="6" t="n"/>
      <c r="G834" s="6" t="n"/>
      <c r="H834" s="6" t="n"/>
      <c r="I834" s="6" t="n"/>
      <c r="J834" s="6">
        <f>IF(E834&lt;&gt;"Car/Van","",SUMIFS($I$8:I834,$E$8:E834,"Car/Van",$A$8:A834,"&gt;="&amp;='Settings &amp; Rates'!$B$3,$A$8:A834,"&lt;="&amp;='Settings &amp; Rates'!$B$4))</f>
        <v/>
      </c>
      <c r="K834" s="6">
        <f>IFERROR(IF(I834=0,"",IF(E834="Car/Van",  (MIN(MAX(='Settings &amp; Rates'!$B$13-SUMIFS($I$8:I833,$E$8:E833,"Car/Van",$A$8:A833,"&gt;="&amp;='Settings &amp; Rates'!$B$3,$A$8:A833,"&lt;="&amp;='Settings &amp; Rates'!$B$4)),I834)*='Settings &amp; Rates'!$B$8  +MAX(I834-MAX(0,='Settings &amp; Rates'!$B$13-SUMIFS($I$8:I833,$E$8:E833,"Car/Van",$A$8:A833,"&gt;="&amp;='Settings &amp; Rates'!$B$3,$A$8:A833,"&lt;="&amp;='Settings &amp; Rates'!$B$4)),0)*='Settings &amp; Rates'!$B$9)/I834,IF(E834="Motorcycle",='Settings &amp; Rates'!$B$10,IF(E834="Bicycle",='Settings &amp; Rates'!$B$11,"")))),"")</f>
        <v/>
      </c>
      <c r="L834" s="6">
        <f>IF(E834="Car/Van",='Settings &amp; Rates'!$B$12*F834,0)</f>
        <v/>
      </c>
      <c r="M834" s="7">
        <f>IFERROR(IF(I834=0,"",IF(E834="Car/Van",  MIN(MAX(='Settings &amp; Rates'!$B$13-SUMIFS($I$8:I833,$E$8:E833,"Car/Van",$A$8:A833,"&gt;="&amp;='Settings &amp; Rates'!$B$3,$A$8:A833,"&lt;="&amp;='Settings &amp; Rates'!$B$4)),I834)*='Settings &amp; Rates'!$B$8 +MAX(I834-MAX(0,='Settings &amp; Rates'!$B$13-SUMIFS($I$8:I833,$E$8:E833,"Car/Van",$A$8:A833,"&gt;="&amp;='Settings &amp; Rates'!$B$3,$A$8:A833,"&lt;="&amp;='Settings &amp; Rates'!$B$4)),0)*='Settings &amp; Rates'!$B$9 +I834*F834*='Settings &amp; Rates'!$B$12,IF(E834="Motorcycle",I834*='Settings &amp; Rates'!$B$10,IF(E834="Bicycle",I834*='Settings &amp; Rates'!$B$11,0)))),"")</f>
        <v/>
      </c>
      <c r="N834" s="6" t="n"/>
    </row>
    <row r="835">
      <c r="A835" s="5" t="n"/>
      <c r="B835" s="6" t="n"/>
      <c r="C835" s="6" t="n"/>
      <c r="D835" s="6" t="n"/>
      <c r="E835" s="6" t="n"/>
      <c r="F835" s="6" t="n"/>
      <c r="G835" s="6" t="n"/>
      <c r="H835" s="6" t="n"/>
      <c r="I835" s="6" t="n"/>
      <c r="J835" s="6">
        <f>IF(E835&lt;&gt;"Car/Van","",SUMIFS($I$8:I835,$E$8:E835,"Car/Van",$A$8:A835,"&gt;="&amp;='Settings &amp; Rates'!$B$3,$A$8:A835,"&lt;="&amp;='Settings &amp; Rates'!$B$4))</f>
        <v/>
      </c>
      <c r="K835" s="6">
        <f>IFERROR(IF(I835=0,"",IF(E835="Car/Van",  (MIN(MAX(='Settings &amp; Rates'!$B$13-SUMIFS($I$8:I834,$E$8:E834,"Car/Van",$A$8:A834,"&gt;="&amp;='Settings &amp; Rates'!$B$3,$A$8:A834,"&lt;="&amp;='Settings &amp; Rates'!$B$4)),I835)*='Settings &amp; Rates'!$B$8  +MAX(I835-MAX(0,='Settings &amp; Rates'!$B$13-SUMIFS($I$8:I834,$E$8:E834,"Car/Van",$A$8:A834,"&gt;="&amp;='Settings &amp; Rates'!$B$3,$A$8:A834,"&lt;="&amp;='Settings &amp; Rates'!$B$4)),0)*='Settings &amp; Rates'!$B$9)/I835,IF(E835="Motorcycle",='Settings &amp; Rates'!$B$10,IF(E835="Bicycle",='Settings &amp; Rates'!$B$11,"")))),"")</f>
        <v/>
      </c>
      <c r="L835" s="6">
        <f>IF(E835="Car/Van",='Settings &amp; Rates'!$B$12*F835,0)</f>
        <v/>
      </c>
      <c r="M835" s="7">
        <f>IFERROR(IF(I835=0,"",IF(E835="Car/Van",  MIN(MAX(='Settings &amp; Rates'!$B$13-SUMIFS($I$8:I834,$E$8:E834,"Car/Van",$A$8:A834,"&gt;="&amp;='Settings &amp; Rates'!$B$3,$A$8:A834,"&lt;="&amp;='Settings &amp; Rates'!$B$4)),I835)*='Settings &amp; Rates'!$B$8 +MAX(I835-MAX(0,='Settings &amp; Rates'!$B$13-SUMIFS($I$8:I834,$E$8:E834,"Car/Van",$A$8:A834,"&gt;="&amp;='Settings &amp; Rates'!$B$3,$A$8:A834,"&lt;="&amp;='Settings &amp; Rates'!$B$4)),0)*='Settings &amp; Rates'!$B$9 +I835*F835*='Settings &amp; Rates'!$B$12,IF(E835="Motorcycle",I835*='Settings &amp; Rates'!$B$10,IF(E835="Bicycle",I835*='Settings &amp; Rates'!$B$11,0)))),"")</f>
        <v/>
      </c>
      <c r="N835" s="6" t="n"/>
    </row>
    <row r="836">
      <c r="A836" s="5" t="n"/>
      <c r="B836" s="6" t="n"/>
      <c r="C836" s="6" t="n"/>
      <c r="D836" s="6" t="n"/>
      <c r="E836" s="6" t="n"/>
      <c r="F836" s="6" t="n"/>
      <c r="G836" s="6" t="n"/>
      <c r="H836" s="6" t="n"/>
      <c r="I836" s="6" t="n"/>
      <c r="J836" s="6">
        <f>IF(E836&lt;&gt;"Car/Van","",SUMIFS($I$8:I836,$E$8:E836,"Car/Van",$A$8:A836,"&gt;="&amp;='Settings &amp; Rates'!$B$3,$A$8:A836,"&lt;="&amp;='Settings &amp; Rates'!$B$4))</f>
        <v/>
      </c>
      <c r="K836" s="6">
        <f>IFERROR(IF(I836=0,"",IF(E836="Car/Van",  (MIN(MAX(='Settings &amp; Rates'!$B$13-SUMIFS($I$8:I835,$E$8:E835,"Car/Van",$A$8:A835,"&gt;="&amp;='Settings &amp; Rates'!$B$3,$A$8:A835,"&lt;="&amp;='Settings &amp; Rates'!$B$4)),I836)*='Settings &amp; Rates'!$B$8  +MAX(I836-MAX(0,='Settings &amp; Rates'!$B$13-SUMIFS($I$8:I835,$E$8:E835,"Car/Van",$A$8:A835,"&gt;="&amp;='Settings &amp; Rates'!$B$3,$A$8:A835,"&lt;="&amp;='Settings &amp; Rates'!$B$4)),0)*='Settings &amp; Rates'!$B$9)/I836,IF(E836="Motorcycle",='Settings &amp; Rates'!$B$10,IF(E836="Bicycle",='Settings &amp; Rates'!$B$11,"")))),"")</f>
        <v/>
      </c>
      <c r="L836" s="6">
        <f>IF(E836="Car/Van",='Settings &amp; Rates'!$B$12*F836,0)</f>
        <v/>
      </c>
      <c r="M836" s="7">
        <f>IFERROR(IF(I836=0,"",IF(E836="Car/Van",  MIN(MAX(='Settings &amp; Rates'!$B$13-SUMIFS($I$8:I835,$E$8:E835,"Car/Van",$A$8:A835,"&gt;="&amp;='Settings &amp; Rates'!$B$3,$A$8:A835,"&lt;="&amp;='Settings &amp; Rates'!$B$4)),I836)*='Settings &amp; Rates'!$B$8 +MAX(I836-MAX(0,='Settings &amp; Rates'!$B$13-SUMIFS($I$8:I835,$E$8:E835,"Car/Van",$A$8:A835,"&gt;="&amp;='Settings &amp; Rates'!$B$3,$A$8:A835,"&lt;="&amp;='Settings &amp; Rates'!$B$4)),0)*='Settings &amp; Rates'!$B$9 +I836*F836*='Settings &amp; Rates'!$B$12,IF(E836="Motorcycle",I836*='Settings &amp; Rates'!$B$10,IF(E836="Bicycle",I836*='Settings &amp; Rates'!$B$11,0)))),"")</f>
        <v/>
      </c>
      <c r="N836" s="6" t="n"/>
    </row>
    <row r="837">
      <c r="A837" s="5" t="n"/>
      <c r="B837" s="6" t="n"/>
      <c r="C837" s="6" t="n"/>
      <c r="D837" s="6" t="n"/>
      <c r="E837" s="6" t="n"/>
      <c r="F837" s="6" t="n"/>
      <c r="G837" s="6" t="n"/>
      <c r="H837" s="6" t="n"/>
      <c r="I837" s="6" t="n"/>
      <c r="J837" s="6">
        <f>IF(E837&lt;&gt;"Car/Van","",SUMIFS($I$8:I837,$E$8:E837,"Car/Van",$A$8:A837,"&gt;="&amp;='Settings &amp; Rates'!$B$3,$A$8:A837,"&lt;="&amp;='Settings &amp; Rates'!$B$4))</f>
        <v/>
      </c>
      <c r="K837" s="6">
        <f>IFERROR(IF(I837=0,"",IF(E837="Car/Van",  (MIN(MAX(='Settings &amp; Rates'!$B$13-SUMIFS($I$8:I836,$E$8:E836,"Car/Van",$A$8:A836,"&gt;="&amp;='Settings &amp; Rates'!$B$3,$A$8:A836,"&lt;="&amp;='Settings &amp; Rates'!$B$4)),I837)*='Settings &amp; Rates'!$B$8  +MAX(I837-MAX(0,='Settings &amp; Rates'!$B$13-SUMIFS($I$8:I836,$E$8:E836,"Car/Van",$A$8:A836,"&gt;="&amp;='Settings &amp; Rates'!$B$3,$A$8:A836,"&lt;="&amp;='Settings &amp; Rates'!$B$4)),0)*='Settings &amp; Rates'!$B$9)/I837,IF(E837="Motorcycle",='Settings &amp; Rates'!$B$10,IF(E837="Bicycle",='Settings &amp; Rates'!$B$11,"")))),"")</f>
        <v/>
      </c>
      <c r="L837" s="6">
        <f>IF(E837="Car/Van",='Settings &amp; Rates'!$B$12*F837,0)</f>
        <v/>
      </c>
      <c r="M837" s="7">
        <f>IFERROR(IF(I837=0,"",IF(E837="Car/Van",  MIN(MAX(='Settings &amp; Rates'!$B$13-SUMIFS($I$8:I836,$E$8:E836,"Car/Van",$A$8:A836,"&gt;="&amp;='Settings &amp; Rates'!$B$3,$A$8:A836,"&lt;="&amp;='Settings &amp; Rates'!$B$4)),I837)*='Settings &amp; Rates'!$B$8 +MAX(I837-MAX(0,='Settings &amp; Rates'!$B$13-SUMIFS($I$8:I836,$E$8:E836,"Car/Van",$A$8:A836,"&gt;="&amp;='Settings &amp; Rates'!$B$3,$A$8:A836,"&lt;="&amp;='Settings &amp; Rates'!$B$4)),0)*='Settings &amp; Rates'!$B$9 +I837*F837*='Settings &amp; Rates'!$B$12,IF(E837="Motorcycle",I837*='Settings &amp; Rates'!$B$10,IF(E837="Bicycle",I837*='Settings &amp; Rates'!$B$11,0)))),"")</f>
        <v/>
      </c>
      <c r="N837" s="6" t="n"/>
    </row>
    <row r="838">
      <c r="A838" s="5" t="n"/>
      <c r="B838" s="6" t="n"/>
      <c r="C838" s="6" t="n"/>
      <c r="D838" s="6" t="n"/>
      <c r="E838" s="6" t="n"/>
      <c r="F838" s="6" t="n"/>
      <c r="G838" s="6" t="n"/>
      <c r="H838" s="6" t="n"/>
      <c r="I838" s="6" t="n"/>
      <c r="J838" s="6">
        <f>IF(E838&lt;&gt;"Car/Van","",SUMIFS($I$8:I838,$E$8:E838,"Car/Van",$A$8:A838,"&gt;="&amp;='Settings &amp; Rates'!$B$3,$A$8:A838,"&lt;="&amp;='Settings &amp; Rates'!$B$4))</f>
        <v/>
      </c>
      <c r="K838" s="6">
        <f>IFERROR(IF(I838=0,"",IF(E838="Car/Van",  (MIN(MAX(='Settings &amp; Rates'!$B$13-SUMIFS($I$8:I837,$E$8:E837,"Car/Van",$A$8:A837,"&gt;="&amp;='Settings &amp; Rates'!$B$3,$A$8:A837,"&lt;="&amp;='Settings &amp; Rates'!$B$4)),I838)*='Settings &amp; Rates'!$B$8  +MAX(I838-MAX(0,='Settings &amp; Rates'!$B$13-SUMIFS($I$8:I837,$E$8:E837,"Car/Van",$A$8:A837,"&gt;="&amp;='Settings &amp; Rates'!$B$3,$A$8:A837,"&lt;="&amp;='Settings &amp; Rates'!$B$4)),0)*='Settings &amp; Rates'!$B$9)/I838,IF(E838="Motorcycle",='Settings &amp; Rates'!$B$10,IF(E838="Bicycle",='Settings &amp; Rates'!$B$11,"")))),"")</f>
        <v/>
      </c>
      <c r="L838" s="6">
        <f>IF(E838="Car/Van",='Settings &amp; Rates'!$B$12*F838,0)</f>
        <v/>
      </c>
      <c r="M838" s="7">
        <f>IFERROR(IF(I838=0,"",IF(E838="Car/Van",  MIN(MAX(='Settings &amp; Rates'!$B$13-SUMIFS($I$8:I837,$E$8:E837,"Car/Van",$A$8:A837,"&gt;="&amp;='Settings &amp; Rates'!$B$3,$A$8:A837,"&lt;="&amp;='Settings &amp; Rates'!$B$4)),I838)*='Settings &amp; Rates'!$B$8 +MAX(I838-MAX(0,='Settings &amp; Rates'!$B$13-SUMIFS($I$8:I837,$E$8:E837,"Car/Van",$A$8:A837,"&gt;="&amp;='Settings &amp; Rates'!$B$3,$A$8:A837,"&lt;="&amp;='Settings &amp; Rates'!$B$4)),0)*='Settings &amp; Rates'!$B$9 +I838*F838*='Settings &amp; Rates'!$B$12,IF(E838="Motorcycle",I838*='Settings &amp; Rates'!$B$10,IF(E838="Bicycle",I838*='Settings &amp; Rates'!$B$11,0)))),"")</f>
        <v/>
      </c>
      <c r="N838" s="6" t="n"/>
    </row>
    <row r="839">
      <c r="A839" s="5" t="n"/>
      <c r="B839" s="6" t="n"/>
      <c r="C839" s="6" t="n"/>
      <c r="D839" s="6" t="n"/>
      <c r="E839" s="6" t="n"/>
      <c r="F839" s="6" t="n"/>
      <c r="G839" s="6" t="n"/>
      <c r="H839" s="6" t="n"/>
      <c r="I839" s="6" t="n"/>
      <c r="J839" s="6">
        <f>IF(E839&lt;&gt;"Car/Van","",SUMIFS($I$8:I839,$E$8:E839,"Car/Van",$A$8:A839,"&gt;="&amp;='Settings &amp; Rates'!$B$3,$A$8:A839,"&lt;="&amp;='Settings &amp; Rates'!$B$4))</f>
        <v/>
      </c>
      <c r="K839" s="6">
        <f>IFERROR(IF(I839=0,"",IF(E839="Car/Van",  (MIN(MAX(='Settings &amp; Rates'!$B$13-SUMIFS($I$8:I838,$E$8:E838,"Car/Van",$A$8:A838,"&gt;="&amp;='Settings &amp; Rates'!$B$3,$A$8:A838,"&lt;="&amp;='Settings &amp; Rates'!$B$4)),I839)*='Settings &amp; Rates'!$B$8  +MAX(I839-MAX(0,='Settings &amp; Rates'!$B$13-SUMIFS($I$8:I838,$E$8:E838,"Car/Van",$A$8:A838,"&gt;="&amp;='Settings &amp; Rates'!$B$3,$A$8:A838,"&lt;="&amp;='Settings &amp; Rates'!$B$4)),0)*='Settings &amp; Rates'!$B$9)/I839,IF(E839="Motorcycle",='Settings &amp; Rates'!$B$10,IF(E839="Bicycle",='Settings &amp; Rates'!$B$11,"")))),"")</f>
        <v/>
      </c>
      <c r="L839" s="6">
        <f>IF(E839="Car/Van",='Settings &amp; Rates'!$B$12*F839,0)</f>
        <v/>
      </c>
      <c r="M839" s="7">
        <f>IFERROR(IF(I839=0,"",IF(E839="Car/Van",  MIN(MAX(='Settings &amp; Rates'!$B$13-SUMIFS($I$8:I838,$E$8:E838,"Car/Van",$A$8:A838,"&gt;="&amp;='Settings &amp; Rates'!$B$3,$A$8:A838,"&lt;="&amp;='Settings &amp; Rates'!$B$4)),I839)*='Settings &amp; Rates'!$B$8 +MAX(I839-MAX(0,='Settings &amp; Rates'!$B$13-SUMIFS($I$8:I838,$E$8:E838,"Car/Van",$A$8:A838,"&gt;="&amp;='Settings &amp; Rates'!$B$3,$A$8:A838,"&lt;="&amp;='Settings &amp; Rates'!$B$4)),0)*='Settings &amp; Rates'!$B$9 +I839*F839*='Settings &amp; Rates'!$B$12,IF(E839="Motorcycle",I839*='Settings &amp; Rates'!$B$10,IF(E839="Bicycle",I839*='Settings &amp; Rates'!$B$11,0)))),"")</f>
        <v/>
      </c>
      <c r="N839" s="6" t="n"/>
    </row>
    <row r="840">
      <c r="A840" s="5" t="n"/>
      <c r="B840" s="6" t="n"/>
      <c r="C840" s="6" t="n"/>
      <c r="D840" s="6" t="n"/>
      <c r="E840" s="6" t="n"/>
      <c r="F840" s="6" t="n"/>
      <c r="G840" s="6" t="n"/>
      <c r="H840" s="6" t="n"/>
      <c r="I840" s="6" t="n"/>
      <c r="J840" s="6">
        <f>IF(E840&lt;&gt;"Car/Van","",SUMIFS($I$8:I840,$E$8:E840,"Car/Van",$A$8:A840,"&gt;="&amp;='Settings &amp; Rates'!$B$3,$A$8:A840,"&lt;="&amp;='Settings &amp; Rates'!$B$4))</f>
        <v/>
      </c>
      <c r="K840" s="6">
        <f>IFERROR(IF(I840=0,"",IF(E840="Car/Van",  (MIN(MAX(='Settings &amp; Rates'!$B$13-SUMIFS($I$8:I839,$E$8:E839,"Car/Van",$A$8:A839,"&gt;="&amp;='Settings &amp; Rates'!$B$3,$A$8:A839,"&lt;="&amp;='Settings &amp; Rates'!$B$4)),I840)*='Settings &amp; Rates'!$B$8  +MAX(I840-MAX(0,='Settings &amp; Rates'!$B$13-SUMIFS($I$8:I839,$E$8:E839,"Car/Van",$A$8:A839,"&gt;="&amp;='Settings &amp; Rates'!$B$3,$A$8:A839,"&lt;="&amp;='Settings &amp; Rates'!$B$4)),0)*='Settings &amp; Rates'!$B$9)/I840,IF(E840="Motorcycle",='Settings &amp; Rates'!$B$10,IF(E840="Bicycle",='Settings &amp; Rates'!$B$11,"")))),"")</f>
        <v/>
      </c>
      <c r="L840" s="6">
        <f>IF(E840="Car/Van",='Settings &amp; Rates'!$B$12*F840,0)</f>
        <v/>
      </c>
      <c r="M840" s="7">
        <f>IFERROR(IF(I840=0,"",IF(E840="Car/Van",  MIN(MAX(='Settings &amp; Rates'!$B$13-SUMIFS($I$8:I839,$E$8:E839,"Car/Van",$A$8:A839,"&gt;="&amp;='Settings &amp; Rates'!$B$3,$A$8:A839,"&lt;="&amp;='Settings &amp; Rates'!$B$4)),I840)*='Settings &amp; Rates'!$B$8 +MAX(I840-MAX(0,='Settings &amp; Rates'!$B$13-SUMIFS($I$8:I839,$E$8:E839,"Car/Van",$A$8:A839,"&gt;="&amp;='Settings &amp; Rates'!$B$3,$A$8:A839,"&lt;="&amp;='Settings &amp; Rates'!$B$4)),0)*='Settings &amp; Rates'!$B$9 +I840*F840*='Settings &amp; Rates'!$B$12,IF(E840="Motorcycle",I840*='Settings &amp; Rates'!$B$10,IF(E840="Bicycle",I840*='Settings &amp; Rates'!$B$11,0)))),"")</f>
        <v/>
      </c>
      <c r="N840" s="6" t="n"/>
    </row>
    <row r="841">
      <c r="A841" s="5" t="n"/>
      <c r="B841" s="6" t="n"/>
      <c r="C841" s="6" t="n"/>
      <c r="D841" s="6" t="n"/>
      <c r="E841" s="6" t="n"/>
      <c r="F841" s="6" t="n"/>
      <c r="G841" s="6" t="n"/>
      <c r="H841" s="6" t="n"/>
      <c r="I841" s="6" t="n"/>
      <c r="J841" s="6">
        <f>IF(E841&lt;&gt;"Car/Van","",SUMIFS($I$8:I841,$E$8:E841,"Car/Van",$A$8:A841,"&gt;="&amp;='Settings &amp; Rates'!$B$3,$A$8:A841,"&lt;="&amp;='Settings &amp; Rates'!$B$4))</f>
        <v/>
      </c>
      <c r="K841" s="6">
        <f>IFERROR(IF(I841=0,"",IF(E841="Car/Van",  (MIN(MAX(='Settings &amp; Rates'!$B$13-SUMIFS($I$8:I840,$E$8:E840,"Car/Van",$A$8:A840,"&gt;="&amp;='Settings &amp; Rates'!$B$3,$A$8:A840,"&lt;="&amp;='Settings &amp; Rates'!$B$4)),I841)*='Settings &amp; Rates'!$B$8  +MAX(I841-MAX(0,='Settings &amp; Rates'!$B$13-SUMIFS($I$8:I840,$E$8:E840,"Car/Van",$A$8:A840,"&gt;="&amp;='Settings &amp; Rates'!$B$3,$A$8:A840,"&lt;="&amp;='Settings &amp; Rates'!$B$4)),0)*='Settings &amp; Rates'!$B$9)/I841,IF(E841="Motorcycle",='Settings &amp; Rates'!$B$10,IF(E841="Bicycle",='Settings &amp; Rates'!$B$11,"")))),"")</f>
        <v/>
      </c>
      <c r="L841" s="6">
        <f>IF(E841="Car/Van",='Settings &amp; Rates'!$B$12*F841,0)</f>
        <v/>
      </c>
      <c r="M841" s="7">
        <f>IFERROR(IF(I841=0,"",IF(E841="Car/Van",  MIN(MAX(='Settings &amp; Rates'!$B$13-SUMIFS($I$8:I840,$E$8:E840,"Car/Van",$A$8:A840,"&gt;="&amp;='Settings &amp; Rates'!$B$3,$A$8:A840,"&lt;="&amp;='Settings &amp; Rates'!$B$4)),I841)*='Settings &amp; Rates'!$B$8 +MAX(I841-MAX(0,='Settings &amp; Rates'!$B$13-SUMIFS($I$8:I840,$E$8:E840,"Car/Van",$A$8:A840,"&gt;="&amp;='Settings &amp; Rates'!$B$3,$A$8:A840,"&lt;="&amp;='Settings &amp; Rates'!$B$4)),0)*='Settings &amp; Rates'!$B$9 +I841*F841*='Settings &amp; Rates'!$B$12,IF(E841="Motorcycle",I841*='Settings &amp; Rates'!$B$10,IF(E841="Bicycle",I841*='Settings &amp; Rates'!$B$11,0)))),"")</f>
        <v/>
      </c>
      <c r="N841" s="6" t="n"/>
    </row>
    <row r="842">
      <c r="A842" s="5" t="n"/>
      <c r="B842" s="6" t="n"/>
      <c r="C842" s="6" t="n"/>
      <c r="D842" s="6" t="n"/>
      <c r="E842" s="6" t="n"/>
      <c r="F842" s="6" t="n"/>
      <c r="G842" s="6" t="n"/>
      <c r="H842" s="6" t="n"/>
      <c r="I842" s="6" t="n"/>
      <c r="J842" s="6">
        <f>IF(E842&lt;&gt;"Car/Van","",SUMIFS($I$8:I842,$E$8:E842,"Car/Van",$A$8:A842,"&gt;="&amp;='Settings &amp; Rates'!$B$3,$A$8:A842,"&lt;="&amp;='Settings &amp; Rates'!$B$4))</f>
        <v/>
      </c>
      <c r="K842" s="6">
        <f>IFERROR(IF(I842=0,"",IF(E842="Car/Van",  (MIN(MAX(='Settings &amp; Rates'!$B$13-SUMIFS($I$8:I841,$E$8:E841,"Car/Van",$A$8:A841,"&gt;="&amp;='Settings &amp; Rates'!$B$3,$A$8:A841,"&lt;="&amp;='Settings &amp; Rates'!$B$4)),I842)*='Settings &amp; Rates'!$B$8  +MAX(I842-MAX(0,='Settings &amp; Rates'!$B$13-SUMIFS($I$8:I841,$E$8:E841,"Car/Van",$A$8:A841,"&gt;="&amp;='Settings &amp; Rates'!$B$3,$A$8:A841,"&lt;="&amp;='Settings &amp; Rates'!$B$4)),0)*='Settings &amp; Rates'!$B$9)/I842,IF(E842="Motorcycle",='Settings &amp; Rates'!$B$10,IF(E842="Bicycle",='Settings &amp; Rates'!$B$11,"")))),"")</f>
        <v/>
      </c>
      <c r="L842" s="6">
        <f>IF(E842="Car/Van",='Settings &amp; Rates'!$B$12*F842,0)</f>
        <v/>
      </c>
      <c r="M842" s="7">
        <f>IFERROR(IF(I842=0,"",IF(E842="Car/Van",  MIN(MAX(='Settings &amp; Rates'!$B$13-SUMIFS($I$8:I841,$E$8:E841,"Car/Van",$A$8:A841,"&gt;="&amp;='Settings &amp; Rates'!$B$3,$A$8:A841,"&lt;="&amp;='Settings &amp; Rates'!$B$4)),I842)*='Settings &amp; Rates'!$B$8 +MAX(I842-MAX(0,='Settings &amp; Rates'!$B$13-SUMIFS($I$8:I841,$E$8:E841,"Car/Van",$A$8:A841,"&gt;="&amp;='Settings &amp; Rates'!$B$3,$A$8:A841,"&lt;="&amp;='Settings &amp; Rates'!$B$4)),0)*='Settings &amp; Rates'!$B$9 +I842*F842*='Settings &amp; Rates'!$B$12,IF(E842="Motorcycle",I842*='Settings &amp; Rates'!$B$10,IF(E842="Bicycle",I842*='Settings &amp; Rates'!$B$11,0)))),"")</f>
        <v/>
      </c>
      <c r="N842" s="6" t="n"/>
    </row>
    <row r="843">
      <c r="A843" s="5" t="n"/>
      <c r="B843" s="6" t="n"/>
      <c r="C843" s="6" t="n"/>
      <c r="D843" s="6" t="n"/>
      <c r="E843" s="6" t="n"/>
      <c r="F843" s="6" t="n"/>
      <c r="G843" s="6" t="n"/>
      <c r="H843" s="6" t="n"/>
      <c r="I843" s="6" t="n"/>
      <c r="J843" s="6">
        <f>IF(E843&lt;&gt;"Car/Van","",SUMIFS($I$8:I843,$E$8:E843,"Car/Van",$A$8:A843,"&gt;="&amp;='Settings &amp; Rates'!$B$3,$A$8:A843,"&lt;="&amp;='Settings &amp; Rates'!$B$4))</f>
        <v/>
      </c>
      <c r="K843" s="6">
        <f>IFERROR(IF(I843=0,"",IF(E843="Car/Van",  (MIN(MAX(='Settings &amp; Rates'!$B$13-SUMIFS($I$8:I842,$E$8:E842,"Car/Van",$A$8:A842,"&gt;="&amp;='Settings &amp; Rates'!$B$3,$A$8:A842,"&lt;="&amp;='Settings &amp; Rates'!$B$4)),I843)*='Settings &amp; Rates'!$B$8  +MAX(I843-MAX(0,='Settings &amp; Rates'!$B$13-SUMIFS($I$8:I842,$E$8:E842,"Car/Van",$A$8:A842,"&gt;="&amp;='Settings &amp; Rates'!$B$3,$A$8:A842,"&lt;="&amp;='Settings &amp; Rates'!$B$4)),0)*='Settings &amp; Rates'!$B$9)/I843,IF(E843="Motorcycle",='Settings &amp; Rates'!$B$10,IF(E843="Bicycle",='Settings &amp; Rates'!$B$11,"")))),"")</f>
        <v/>
      </c>
      <c r="L843" s="6">
        <f>IF(E843="Car/Van",='Settings &amp; Rates'!$B$12*F843,0)</f>
        <v/>
      </c>
      <c r="M843" s="7">
        <f>IFERROR(IF(I843=0,"",IF(E843="Car/Van",  MIN(MAX(='Settings &amp; Rates'!$B$13-SUMIFS($I$8:I842,$E$8:E842,"Car/Van",$A$8:A842,"&gt;="&amp;='Settings &amp; Rates'!$B$3,$A$8:A842,"&lt;="&amp;='Settings &amp; Rates'!$B$4)),I843)*='Settings &amp; Rates'!$B$8 +MAX(I843-MAX(0,='Settings &amp; Rates'!$B$13-SUMIFS($I$8:I842,$E$8:E842,"Car/Van",$A$8:A842,"&gt;="&amp;='Settings &amp; Rates'!$B$3,$A$8:A842,"&lt;="&amp;='Settings &amp; Rates'!$B$4)),0)*='Settings &amp; Rates'!$B$9 +I843*F843*='Settings &amp; Rates'!$B$12,IF(E843="Motorcycle",I843*='Settings &amp; Rates'!$B$10,IF(E843="Bicycle",I843*='Settings &amp; Rates'!$B$11,0)))),"")</f>
        <v/>
      </c>
      <c r="N843" s="6" t="n"/>
    </row>
    <row r="844">
      <c r="A844" s="5" t="n"/>
      <c r="B844" s="6" t="n"/>
      <c r="C844" s="6" t="n"/>
      <c r="D844" s="6" t="n"/>
      <c r="E844" s="6" t="n"/>
      <c r="F844" s="6" t="n"/>
      <c r="G844" s="6" t="n"/>
      <c r="H844" s="6" t="n"/>
      <c r="I844" s="6" t="n"/>
      <c r="J844" s="6">
        <f>IF(E844&lt;&gt;"Car/Van","",SUMIFS($I$8:I844,$E$8:E844,"Car/Van",$A$8:A844,"&gt;="&amp;='Settings &amp; Rates'!$B$3,$A$8:A844,"&lt;="&amp;='Settings &amp; Rates'!$B$4))</f>
        <v/>
      </c>
      <c r="K844" s="6">
        <f>IFERROR(IF(I844=0,"",IF(E844="Car/Van",  (MIN(MAX(='Settings &amp; Rates'!$B$13-SUMIFS($I$8:I843,$E$8:E843,"Car/Van",$A$8:A843,"&gt;="&amp;='Settings &amp; Rates'!$B$3,$A$8:A843,"&lt;="&amp;='Settings &amp; Rates'!$B$4)),I844)*='Settings &amp; Rates'!$B$8  +MAX(I844-MAX(0,='Settings &amp; Rates'!$B$13-SUMIFS($I$8:I843,$E$8:E843,"Car/Van",$A$8:A843,"&gt;="&amp;='Settings &amp; Rates'!$B$3,$A$8:A843,"&lt;="&amp;='Settings &amp; Rates'!$B$4)),0)*='Settings &amp; Rates'!$B$9)/I844,IF(E844="Motorcycle",='Settings &amp; Rates'!$B$10,IF(E844="Bicycle",='Settings &amp; Rates'!$B$11,"")))),"")</f>
        <v/>
      </c>
      <c r="L844" s="6">
        <f>IF(E844="Car/Van",='Settings &amp; Rates'!$B$12*F844,0)</f>
        <v/>
      </c>
      <c r="M844" s="7">
        <f>IFERROR(IF(I844=0,"",IF(E844="Car/Van",  MIN(MAX(='Settings &amp; Rates'!$B$13-SUMIFS($I$8:I843,$E$8:E843,"Car/Van",$A$8:A843,"&gt;="&amp;='Settings &amp; Rates'!$B$3,$A$8:A843,"&lt;="&amp;='Settings &amp; Rates'!$B$4)),I844)*='Settings &amp; Rates'!$B$8 +MAX(I844-MAX(0,='Settings &amp; Rates'!$B$13-SUMIFS($I$8:I843,$E$8:E843,"Car/Van",$A$8:A843,"&gt;="&amp;='Settings &amp; Rates'!$B$3,$A$8:A843,"&lt;="&amp;='Settings &amp; Rates'!$B$4)),0)*='Settings &amp; Rates'!$B$9 +I844*F844*='Settings &amp; Rates'!$B$12,IF(E844="Motorcycle",I844*='Settings &amp; Rates'!$B$10,IF(E844="Bicycle",I844*='Settings &amp; Rates'!$B$11,0)))),"")</f>
        <v/>
      </c>
      <c r="N844" s="6" t="n"/>
    </row>
    <row r="845">
      <c r="A845" s="5" t="n"/>
      <c r="B845" s="6" t="n"/>
      <c r="C845" s="6" t="n"/>
      <c r="D845" s="6" t="n"/>
      <c r="E845" s="6" t="n"/>
      <c r="F845" s="6" t="n"/>
      <c r="G845" s="6" t="n"/>
      <c r="H845" s="6" t="n"/>
      <c r="I845" s="6" t="n"/>
      <c r="J845" s="6">
        <f>IF(E845&lt;&gt;"Car/Van","",SUMIFS($I$8:I845,$E$8:E845,"Car/Van",$A$8:A845,"&gt;="&amp;='Settings &amp; Rates'!$B$3,$A$8:A845,"&lt;="&amp;='Settings &amp; Rates'!$B$4))</f>
        <v/>
      </c>
      <c r="K845" s="6">
        <f>IFERROR(IF(I845=0,"",IF(E845="Car/Van",  (MIN(MAX(='Settings &amp; Rates'!$B$13-SUMIFS($I$8:I844,$E$8:E844,"Car/Van",$A$8:A844,"&gt;="&amp;='Settings &amp; Rates'!$B$3,$A$8:A844,"&lt;="&amp;='Settings &amp; Rates'!$B$4)),I845)*='Settings &amp; Rates'!$B$8  +MAX(I845-MAX(0,='Settings &amp; Rates'!$B$13-SUMIFS($I$8:I844,$E$8:E844,"Car/Van",$A$8:A844,"&gt;="&amp;='Settings &amp; Rates'!$B$3,$A$8:A844,"&lt;="&amp;='Settings &amp; Rates'!$B$4)),0)*='Settings &amp; Rates'!$B$9)/I845,IF(E845="Motorcycle",='Settings &amp; Rates'!$B$10,IF(E845="Bicycle",='Settings &amp; Rates'!$B$11,"")))),"")</f>
        <v/>
      </c>
      <c r="L845" s="6">
        <f>IF(E845="Car/Van",='Settings &amp; Rates'!$B$12*F845,0)</f>
        <v/>
      </c>
      <c r="M845" s="7">
        <f>IFERROR(IF(I845=0,"",IF(E845="Car/Van",  MIN(MAX(='Settings &amp; Rates'!$B$13-SUMIFS($I$8:I844,$E$8:E844,"Car/Van",$A$8:A844,"&gt;="&amp;='Settings &amp; Rates'!$B$3,$A$8:A844,"&lt;="&amp;='Settings &amp; Rates'!$B$4)),I845)*='Settings &amp; Rates'!$B$8 +MAX(I845-MAX(0,='Settings &amp; Rates'!$B$13-SUMIFS($I$8:I844,$E$8:E844,"Car/Van",$A$8:A844,"&gt;="&amp;='Settings &amp; Rates'!$B$3,$A$8:A844,"&lt;="&amp;='Settings &amp; Rates'!$B$4)),0)*='Settings &amp; Rates'!$B$9 +I845*F845*='Settings &amp; Rates'!$B$12,IF(E845="Motorcycle",I845*='Settings &amp; Rates'!$B$10,IF(E845="Bicycle",I845*='Settings &amp; Rates'!$B$11,0)))),"")</f>
        <v/>
      </c>
      <c r="N845" s="6" t="n"/>
    </row>
    <row r="846">
      <c r="A846" s="5" t="n"/>
      <c r="B846" s="6" t="n"/>
      <c r="C846" s="6" t="n"/>
      <c r="D846" s="6" t="n"/>
      <c r="E846" s="6" t="n"/>
      <c r="F846" s="6" t="n"/>
      <c r="G846" s="6" t="n"/>
      <c r="H846" s="6" t="n"/>
      <c r="I846" s="6" t="n"/>
      <c r="J846" s="6">
        <f>IF(E846&lt;&gt;"Car/Van","",SUMIFS($I$8:I846,$E$8:E846,"Car/Van",$A$8:A846,"&gt;="&amp;='Settings &amp; Rates'!$B$3,$A$8:A846,"&lt;="&amp;='Settings &amp; Rates'!$B$4))</f>
        <v/>
      </c>
      <c r="K846" s="6">
        <f>IFERROR(IF(I846=0,"",IF(E846="Car/Van",  (MIN(MAX(='Settings &amp; Rates'!$B$13-SUMIFS($I$8:I845,$E$8:E845,"Car/Van",$A$8:A845,"&gt;="&amp;='Settings &amp; Rates'!$B$3,$A$8:A845,"&lt;="&amp;='Settings &amp; Rates'!$B$4)),I846)*='Settings &amp; Rates'!$B$8  +MAX(I846-MAX(0,='Settings &amp; Rates'!$B$13-SUMIFS($I$8:I845,$E$8:E845,"Car/Van",$A$8:A845,"&gt;="&amp;='Settings &amp; Rates'!$B$3,$A$8:A845,"&lt;="&amp;='Settings &amp; Rates'!$B$4)),0)*='Settings &amp; Rates'!$B$9)/I846,IF(E846="Motorcycle",='Settings &amp; Rates'!$B$10,IF(E846="Bicycle",='Settings &amp; Rates'!$B$11,"")))),"")</f>
        <v/>
      </c>
      <c r="L846" s="6">
        <f>IF(E846="Car/Van",='Settings &amp; Rates'!$B$12*F846,0)</f>
        <v/>
      </c>
      <c r="M846" s="7">
        <f>IFERROR(IF(I846=0,"",IF(E846="Car/Van",  MIN(MAX(='Settings &amp; Rates'!$B$13-SUMIFS($I$8:I845,$E$8:E845,"Car/Van",$A$8:A845,"&gt;="&amp;='Settings &amp; Rates'!$B$3,$A$8:A845,"&lt;="&amp;='Settings &amp; Rates'!$B$4)),I846)*='Settings &amp; Rates'!$B$8 +MAX(I846-MAX(0,='Settings &amp; Rates'!$B$13-SUMIFS($I$8:I845,$E$8:E845,"Car/Van",$A$8:A845,"&gt;="&amp;='Settings &amp; Rates'!$B$3,$A$8:A845,"&lt;="&amp;='Settings &amp; Rates'!$B$4)),0)*='Settings &amp; Rates'!$B$9 +I846*F846*='Settings &amp; Rates'!$B$12,IF(E846="Motorcycle",I846*='Settings &amp; Rates'!$B$10,IF(E846="Bicycle",I846*='Settings &amp; Rates'!$B$11,0)))),"")</f>
        <v/>
      </c>
      <c r="N846" s="6" t="n"/>
    </row>
    <row r="847">
      <c r="A847" s="5" t="n"/>
      <c r="B847" s="6" t="n"/>
      <c r="C847" s="6" t="n"/>
      <c r="D847" s="6" t="n"/>
      <c r="E847" s="6" t="n"/>
      <c r="F847" s="6" t="n"/>
      <c r="G847" s="6" t="n"/>
      <c r="H847" s="6" t="n"/>
      <c r="I847" s="6" t="n"/>
      <c r="J847" s="6">
        <f>IF(E847&lt;&gt;"Car/Van","",SUMIFS($I$8:I847,$E$8:E847,"Car/Van",$A$8:A847,"&gt;="&amp;='Settings &amp; Rates'!$B$3,$A$8:A847,"&lt;="&amp;='Settings &amp; Rates'!$B$4))</f>
        <v/>
      </c>
      <c r="K847" s="6">
        <f>IFERROR(IF(I847=0,"",IF(E847="Car/Van",  (MIN(MAX(='Settings &amp; Rates'!$B$13-SUMIFS($I$8:I846,$E$8:E846,"Car/Van",$A$8:A846,"&gt;="&amp;='Settings &amp; Rates'!$B$3,$A$8:A846,"&lt;="&amp;='Settings &amp; Rates'!$B$4)),I847)*='Settings &amp; Rates'!$B$8  +MAX(I847-MAX(0,='Settings &amp; Rates'!$B$13-SUMIFS($I$8:I846,$E$8:E846,"Car/Van",$A$8:A846,"&gt;="&amp;='Settings &amp; Rates'!$B$3,$A$8:A846,"&lt;="&amp;='Settings &amp; Rates'!$B$4)),0)*='Settings &amp; Rates'!$B$9)/I847,IF(E847="Motorcycle",='Settings &amp; Rates'!$B$10,IF(E847="Bicycle",='Settings &amp; Rates'!$B$11,"")))),"")</f>
        <v/>
      </c>
      <c r="L847" s="6">
        <f>IF(E847="Car/Van",='Settings &amp; Rates'!$B$12*F847,0)</f>
        <v/>
      </c>
      <c r="M847" s="7">
        <f>IFERROR(IF(I847=0,"",IF(E847="Car/Van",  MIN(MAX(='Settings &amp; Rates'!$B$13-SUMIFS($I$8:I846,$E$8:E846,"Car/Van",$A$8:A846,"&gt;="&amp;='Settings &amp; Rates'!$B$3,$A$8:A846,"&lt;="&amp;='Settings &amp; Rates'!$B$4)),I847)*='Settings &amp; Rates'!$B$8 +MAX(I847-MAX(0,='Settings &amp; Rates'!$B$13-SUMIFS($I$8:I846,$E$8:E846,"Car/Van",$A$8:A846,"&gt;="&amp;='Settings &amp; Rates'!$B$3,$A$8:A846,"&lt;="&amp;='Settings &amp; Rates'!$B$4)),0)*='Settings &amp; Rates'!$B$9 +I847*F847*='Settings &amp; Rates'!$B$12,IF(E847="Motorcycle",I847*='Settings &amp; Rates'!$B$10,IF(E847="Bicycle",I847*='Settings &amp; Rates'!$B$11,0)))),"")</f>
        <v/>
      </c>
      <c r="N847" s="6" t="n"/>
    </row>
    <row r="848">
      <c r="A848" s="5" t="n"/>
      <c r="B848" s="6" t="n"/>
      <c r="C848" s="6" t="n"/>
      <c r="D848" s="6" t="n"/>
      <c r="E848" s="6" t="n"/>
      <c r="F848" s="6" t="n"/>
      <c r="G848" s="6" t="n"/>
      <c r="H848" s="6" t="n"/>
      <c r="I848" s="6" t="n"/>
      <c r="J848" s="6">
        <f>IF(E848&lt;&gt;"Car/Van","",SUMIFS($I$8:I848,$E$8:E848,"Car/Van",$A$8:A848,"&gt;="&amp;='Settings &amp; Rates'!$B$3,$A$8:A848,"&lt;="&amp;='Settings &amp; Rates'!$B$4))</f>
        <v/>
      </c>
      <c r="K848" s="6">
        <f>IFERROR(IF(I848=0,"",IF(E848="Car/Van",  (MIN(MAX(='Settings &amp; Rates'!$B$13-SUMIFS($I$8:I847,$E$8:E847,"Car/Van",$A$8:A847,"&gt;="&amp;='Settings &amp; Rates'!$B$3,$A$8:A847,"&lt;="&amp;='Settings &amp; Rates'!$B$4)),I848)*='Settings &amp; Rates'!$B$8  +MAX(I848-MAX(0,='Settings &amp; Rates'!$B$13-SUMIFS($I$8:I847,$E$8:E847,"Car/Van",$A$8:A847,"&gt;="&amp;='Settings &amp; Rates'!$B$3,$A$8:A847,"&lt;="&amp;='Settings &amp; Rates'!$B$4)),0)*='Settings &amp; Rates'!$B$9)/I848,IF(E848="Motorcycle",='Settings &amp; Rates'!$B$10,IF(E848="Bicycle",='Settings &amp; Rates'!$B$11,"")))),"")</f>
        <v/>
      </c>
      <c r="L848" s="6">
        <f>IF(E848="Car/Van",='Settings &amp; Rates'!$B$12*F848,0)</f>
        <v/>
      </c>
      <c r="M848" s="7">
        <f>IFERROR(IF(I848=0,"",IF(E848="Car/Van",  MIN(MAX(='Settings &amp; Rates'!$B$13-SUMIFS($I$8:I847,$E$8:E847,"Car/Van",$A$8:A847,"&gt;="&amp;='Settings &amp; Rates'!$B$3,$A$8:A847,"&lt;="&amp;='Settings &amp; Rates'!$B$4)),I848)*='Settings &amp; Rates'!$B$8 +MAX(I848-MAX(0,='Settings &amp; Rates'!$B$13-SUMIFS($I$8:I847,$E$8:E847,"Car/Van",$A$8:A847,"&gt;="&amp;='Settings &amp; Rates'!$B$3,$A$8:A847,"&lt;="&amp;='Settings &amp; Rates'!$B$4)),0)*='Settings &amp; Rates'!$B$9 +I848*F848*='Settings &amp; Rates'!$B$12,IF(E848="Motorcycle",I848*='Settings &amp; Rates'!$B$10,IF(E848="Bicycle",I848*='Settings &amp; Rates'!$B$11,0)))),"")</f>
        <v/>
      </c>
      <c r="N848" s="6" t="n"/>
    </row>
    <row r="849">
      <c r="A849" s="5" t="n"/>
      <c r="B849" s="6" t="n"/>
      <c r="C849" s="6" t="n"/>
      <c r="D849" s="6" t="n"/>
      <c r="E849" s="6" t="n"/>
      <c r="F849" s="6" t="n"/>
      <c r="G849" s="6" t="n"/>
      <c r="H849" s="6" t="n"/>
      <c r="I849" s="6" t="n"/>
      <c r="J849" s="6">
        <f>IF(E849&lt;&gt;"Car/Van","",SUMIFS($I$8:I849,$E$8:E849,"Car/Van",$A$8:A849,"&gt;="&amp;='Settings &amp; Rates'!$B$3,$A$8:A849,"&lt;="&amp;='Settings &amp; Rates'!$B$4))</f>
        <v/>
      </c>
      <c r="K849" s="6">
        <f>IFERROR(IF(I849=0,"",IF(E849="Car/Van",  (MIN(MAX(='Settings &amp; Rates'!$B$13-SUMIFS($I$8:I848,$E$8:E848,"Car/Van",$A$8:A848,"&gt;="&amp;='Settings &amp; Rates'!$B$3,$A$8:A848,"&lt;="&amp;='Settings &amp; Rates'!$B$4)),I849)*='Settings &amp; Rates'!$B$8  +MAX(I849-MAX(0,='Settings &amp; Rates'!$B$13-SUMIFS($I$8:I848,$E$8:E848,"Car/Van",$A$8:A848,"&gt;="&amp;='Settings &amp; Rates'!$B$3,$A$8:A848,"&lt;="&amp;='Settings &amp; Rates'!$B$4)),0)*='Settings &amp; Rates'!$B$9)/I849,IF(E849="Motorcycle",='Settings &amp; Rates'!$B$10,IF(E849="Bicycle",='Settings &amp; Rates'!$B$11,"")))),"")</f>
        <v/>
      </c>
      <c r="L849" s="6">
        <f>IF(E849="Car/Van",='Settings &amp; Rates'!$B$12*F849,0)</f>
        <v/>
      </c>
      <c r="M849" s="7">
        <f>IFERROR(IF(I849=0,"",IF(E849="Car/Van",  MIN(MAX(='Settings &amp; Rates'!$B$13-SUMIFS($I$8:I848,$E$8:E848,"Car/Van",$A$8:A848,"&gt;="&amp;='Settings &amp; Rates'!$B$3,$A$8:A848,"&lt;="&amp;='Settings &amp; Rates'!$B$4)),I849)*='Settings &amp; Rates'!$B$8 +MAX(I849-MAX(0,='Settings &amp; Rates'!$B$13-SUMIFS($I$8:I848,$E$8:E848,"Car/Van",$A$8:A848,"&gt;="&amp;='Settings &amp; Rates'!$B$3,$A$8:A848,"&lt;="&amp;='Settings &amp; Rates'!$B$4)),0)*='Settings &amp; Rates'!$B$9 +I849*F849*='Settings &amp; Rates'!$B$12,IF(E849="Motorcycle",I849*='Settings &amp; Rates'!$B$10,IF(E849="Bicycle",I849*='Settings &amp; Rates'!$B$11,0)))),"")</f>
        <v/>
      </c>
      <c r="N849" s="6" t="n"/>
    </row>
    <row r="850">
      <c r="A850" s="5" t="n"/>
      <c r="B850" s="6" t="n"/>
      <c r="C850" s="6" t="n"/>
      <c r="D850" s="6" t="n"/>
      <c r="E850" s="6" t="n"/>
      <c r="F850" s="6" t="n"/>
      <c r="G850" s="6" t="n"/>
      <c r="H850" s="6" t="n"/>
      <c r="I850" s="6" t="n"/>
      <c r="J850" s="6">
        <f>IF(E850&lt;&gt;"Car/Van","",SUMIFS($I$8:I850,$E$8:E850,"Car/Van",$A$8:A850,"&gt;="&amp;='Settings &amp; Rates'!$B$3,$A$8:A850,"&lt;="&amp;='Settings &amp; Rates'!$B$4))</f>
        <v/>
      </c>
      <c r="K850" s="6">
        <f>IFERROR(IF(I850=0,"",IF(E850="Car/Van",  (MIN(MAX(='Settings &amp; Rates'!$B$13-SUMIFS($I$8:I849,$E$8:E849,"Car/Van",$A$8:A849,"&gt;="&amp;='Settings &amp; Rates'!$B$3,$A$8:A849,"&lt;="&amp;='Settings &amp; Rates'!$B$4)),I850)*='Settings &amp; Rates'!$B$8  +MAX(I850-MAX(0,='Settings &amp; Rates'!$B$13-SUMIFS($I$8:I849,$E$8:E849,"Car/Van",$A$8:A849,"&gt;="&amp;='Settings &amp; Rates'!$B$3,$A$8:A849,"&lt;="&amp;='Settings &amp; Rates'!$B$4)),0)*='Settings &amp; Rates'!$B$9)/I850,IF(E850="Motorcycle",='Settings &amp; Rates'!$B$10,IF(E850="Bicycle",='Settings &amp; Rates'!$B$11,"")))),"")</f>
        <v/>
      </c>
      <c r="L850" s="6">
        <f>IF(E850="Car/Van",='Settings &amp; Rates'!$B$12*F850,0)</f>
        <v/>
      </c>
      <c r="M850" s="7">
        <f>IFERROR(IF(I850=0,"",IF(E850="Car/Van",  MIN(MAX(='Settings &amp; Rates'!$B$13-SUMIFS($I$8:I849,$E$8:E849,"Car/Van",$A$8:A849,"&gt;="&amp;='Settings &amp; Rates'!$B$3,$A$8:A849,"&lt;="&amp;='Settings &amp; Rates'!$B$4)),I850)*='Settings &amp; Rates'!$B$8 +MAX(I850-MAX(0,='Settings &amp; Rates'!$B$13-SUMIFS($I$8:I849,$E$8:E849,"Car/Van",$A$8:A849,"&gt;="&amp;='Settings &amp; Rates'!$B$3,$A$8:A849,"&lt;="&amp;='Settings &amp; Rates'!$B$4)),0)*='Settings &amp; Rates'!$B$9 +I850*F850*='Settings &amp; Rates'!$B$12,IF(E850="Motorcycle",I850*='Settings &amp; Rates'!$B$10,IF(E850="Bicycle",I850*='Settings &amp; Rates'!$B$11,0)))),"")</f>
        <v/>
      </c>
      <c r="N850" s="6" t="n"/>
    </row>
    <row r="851">
      <c r="A851" s="5" t="n"/>
      <c r="B851" s="6" t="n"/>
      <c r="C851" s="6" t="n"/>
      <c r="D851" s="6" t="n"/>
      <c r="E851" s="6" t="n"/>
      <c r="F851" s="6" t="n"/>
      <c r="G851" s="6" t="n"/>
      <c r="H851" s="6" t="n"/>
      <c r="I851" s="6" t="n"/>
      <c r="J851" s="6">
        <f>IF(E851&lt;&gt;"Car/Van","",SUMIFS($I$8:I851,$E$8:E851,"Car/Van",$A$8:A851,"&gt;="&amp;='Settings &amp; Rates'!$B$3,$A$8:A851,"&lt;="&amp;='Settings &amp; Rates'!$B$4))</f>
        <v/>
      </c>
      <c r="K851" s="6">
        <f>IFERROR(IF(I851=0,"",IF(E851="Car/Van",  (MIN(MAX(='Settings &amp; Rates'!$B$13-SUMIFS($I$8:I850,$E$8:E850,"Car/Van",$A$8:A850,"&gt;="&amp;='Settings &amp; Rates'!$B$3,$A$8:A850,"&lt;="&amp;='Settings &amp; Rates'!$B$4)),I851)*='Settings &amp; Rates'!$B$8  +MAX(I851-MAX(0,='Settings &amp; Rates'!$B$13-SUMIFS($I$8:I850,$E$8:E850,"Car/Van",$A$8:A850,"&gt;="&amp;='Settings &amp; Rates'!$B$3,$A$8:A850,"&lt;="&amp;='Settings &amp; Rates'!$B$4)),0)*='Settings &amp; Rates'!$B$9)/I851,IF(E851="Motorcycle",='Settings &amp; Rates'!$B$10,IF(E851="Bicycle",='Settings &amp; Rates'!$B$11,"")))),"")</f>
        <v/>
      </c>
      <c r="L851" s="6">
        <f>IF(E851="Car/Van",='Settings &amp; Rates'!$B$12*F851,0)</f>
        <v/>
      </c>
      <c r="M851" s="7">
        <f>IFERROR(IF(I851=0,"",IF(E851="Car/Van",  MIN(MAX(='Settings &amp; Rates'!$B$13-SUMIFS($I$8:I850,$E$8:E850,"Car/Van",$A$8:A850,"&gt;="&amp;='Settings &amp; Rates'!$B$3,$A$8:A850,"&lt;="&amp;='Settings &amp; Rates'!$B$4)),I851)*='Settings &amp; Rates'!$B$8 +MAX(I851-MAX(0,='Settings &amp; Rates'!$B$13-SUMIFS($I$8:I850,$E$8:E850,"Car/Van",$A$8:A850,"&gt;="&amp;='Settings &amp; Rates'!$B$3,$A$8:A850,"&lt;="&amp;='Settings &amp; Rates'!$B$4)),0)*='Settings &amp; Rates'!$B$9 +I851*F851*='Settings &amp; Rates'!$B$12,IF(E851="Motorcycle",I851*='Settings &amp; Rates'!$B$10,IF(E851="Bicycle",I851*='Settings &amp; Rates'!$B$11,0)))),"")</f>
        <v/>
      </c>
      <c r="N851" s="6" t="n"/>
    </row>
    <row r="852">
      <c r="A852" s="5" t="n"/>
      <c r="B852" s="6" t="n"/>
      <c r="C852" s="6" t="n"/>
      <c r="D852" s="6" t="n"/>
      <c r="E852" s="6" t="n"/>
      <c r="F852" s="6" t="n"/>
      <c r="G852" s="6" t="n"/>
      <c r="H852" s="6" t="n"/>
      <c r="I852" s="6" t="n"/>
      <c r="J852" s="6">
        <f>IF(E852&lt;&gt;"Car/Van","",SUMIFS($I$8:I852,$E$8:E852,"Car/Van",$A$8:A852,"&gt;="&amp;='Settings &amp; Rates'!$B$3,$A$8:A852,"&lt;="&amp;='Settings &amp; Rates'!$B$4))</f>
        <v/>
      </c>
      <c r="K852" s="6">
        <f>IFERROR(IF(I852=0,"",IF(E852="Car/Van",  (MIN(MAX(='Settings &amp; Rates'!$B$13-SUMIFS($I$8:I851,$E$8:E851,"Car/Van",$A$8:A851,"&gt;="&amp;='Settings &amp; Rates'!$B$3,$A$8:A851,"&lt;="&amp;='Settings &amp; Rates'!$B$4)),I852)*='Settings &amp; Rates'!$B$8  +MAX(I852-MAX(0,='Settings &amp; Rates'!$B$13-SUMIFS($I$8:I851,$E$8:E851,"Car/Van",$A$8:A851,"&gt;="&amp;='Settings &amp; Rates'!$B$3,$A$8:A851,"&lt;="&amp;='Settings &amp; Rates'!$B$4)),0)*='Settings &amp; Rates'!$B$9)/I852,IF(E852="Motorcycle",='Settings &amp; Rates'!$B$10,IF(E852="Bicycle",='Settings &amp; Rates'!$B$11,"")))),"")</f>
        <v/>
      </c>
      <c r="L852" s="6">
        <f>IF(E852="Car/Van",='Settings &amp; Rates'!$B$12*F852,0)</f>
        <v/>
      </c>
      <c r="M852" s="7">
        <f>IFERROR(IF(I852=0,"",IF(E852="Car/Van",  MIN(MAX(='Settings &amp; Rates'!$B$13-SUMIFS($I$8:I851,$E$8:E851,"Car/Van",$A$8:A851,"&gt;="&amp;='Settings &amp; Rates'!$B$3,$A$8:A851,"&lt;="&amp;='Settings &amp; Rates'!$B$4)),I852)*='Settings &amp; Rates'!$B$8 +MAX(I852-MAX(0,='Settings &amp; Rates'!$B$13-SUMIFS($I$8:I851,$E$8:E851,"Car/Van",$A$8:A851,"&gt;="&amp;='Settings &amp; Rates'!$B$3,$A$8:A851,"&lt;="&amp;='Settings &amp; Rates'!$B$4)),0)*='Settings &amp; Rates'!$B$9 +I852*F852*='Settings &amp; Rates'!$B$12,IF(E852="Motorcycle",I852*='Settings &amp; Rates'!$B$10,IF(E852="Bicycle",I852*='Settings &amp; Rates'!$B$11,0)))),"")</f>
        <v/>
      </c>
      <c r="N852" s="6" t="n"/>
    </row>
    <row r="853">
      <c r="A853" s="5" t="n"/>
      <c r="B853" s="6" t="n"/>
      <c r="C853" s="6" t="n"/>
      <c r="D853" s="6" t="n"/>
      <c r="E853" s="6" t="n"/>
      <c r="F853" s="6" t="n"/>
      <c r="G853" s="6" t="n"/>
      <c r="H853" s="6" t="n"/>
      <c r="I853" s="6" t="n"/>
      <c r="J853" s="6">
        <f>IF(E853&lt;&gt;"Car/Van","",SUMIFS($I$8:I853,$E$8:E853,"Car/Van",$A$8:A853,"&gt;="&amp;='Settings &amp; Rates'!$B$3,$A$8:A853,"&lt;="&amp;='Settings &amp; Rates'!$B$4))</f>
        <v/>
      </c>
      <c r="K853" s="6">
        <f>IFERROR(IF(I853=0,"",IF(E853="Car/Van",  (MIN(MAX(='Settings &amp; Rates'!$B$13-SUMIFS($I$8:I852,$E$8:E852,"Car/Van",$A$8:A852,"&gt;="&amp;='Settings &amp; Rates'!$B$3,$A$8:A852,"&lt;="&amp;='Settings &amp; Rates'!$B$4)),I853)*='Settings &amp; Rates'!$B$8  +MAX(I853-MAX(0,='Settings &amp; Rates'!$B$13-SUMIFS($I$8:I852,$E$8:E852,"Car/Van",$A$8:A852,"&gt;="&amp;='Settings &amp; Rates'!$B$3,$A$8:A852,"&lt;="&amp;='Settings &amp; Rates'!$B$4)),0)*='Settings &amp; Rates'!$B$9)/I853,IF(E853="Motorcycle",='Settings &amp; Rates'!$B$10,IF(E853="Bicycle",='Settings &amp; Rates'!$B$11,"")))),"")</f>
        <v/>
      </c>
      <c r="L853" s="6">
        <f>IF(E853="Car/Van",='Settings &amp; Rates'!$B$12*F853,0)</f>
        <v/>
      </c>
      <c r="M853" s="7">
        <f>IFERROR(IF(I853=0,"",IF(E853="Car/Van",  MIN(MAX(='Settings &amp; Rates'!$B$13-SUMIFS($I$8:I852,$E$8:E852,"Car/Van",$A$8:A852,"&gt;="&amp;='Settings &amp; Rates'!$B$3,$A$8:A852,"&lt;="&amp;='Settings &amp; Rates'!$B$4)),I853)*='Settings &amp; Rates'!$B$8 +MAX(I853-MAX(0,='Settings &amp; Rates'!$B$13-SUMIFS($I$8:I852,$E$8:E852,"Car/Van",$A$8:A852,"&gt;="&amp;='Settings &amp; Rates'!$B$3,$A$8:A852,"&lt;="&amp;='Settings &amp; Rates'!$B$4)),0)*='Settings &amp; Rates'!$B$9 +I853*F853*='Settings &amp; Rates'!$B$12,IF(E853="Motorcycle",I853*='Settings &amp; Rates'!$B$10,IF(E853="Bicycle",I853*='Settings &amp; Rates'!$B$11,0)))),"")</f>
        <v/>
      </c>
      <c r="N853" s="6" t="n"/>
    </row>
    <row r="854">
      <c r="A854" s="5" t="n"/>
      <c r="B854" s="6" t="n"/>
      <c r="C854" s="6" t="n"/>
      <c r="D854" s="6" t="n"/>
      <c r="E854" s="6" t="n"/>
      <c r="F854" s="6" t="n"/>
      <c r="G854" s="6" t="n"/>
      <c r="H854" s="6" t="n"/>
      <c r="I854" s="6" t="n"/>
      <c r="J854" s="6">
        <f>IF(E854&lt;&gt;"Car/Van","",SUMIFS($I$8:I854,$E$8:E854,"Car/Van",$A$8:A854,"&gt;="&amp;='Settings &amp; Rates'!$B$3,$A$8:A854,"&lt;="&amp;='Settings &amp; Rates'!$B$4))</f>
        <v/>
      </c>
      <c r="K854" s="6">
        <f>IFERROR(IF(I854=0,"",IF(E854="Car/Van",  (MIN(MAX(='Settings &amp; Rates'!$B$13-SUMIFS($I$8:I853,$E$8:E853,"Car/Van",$A$8:A853,"&gt;="&amp;='Settings &amp; Rates'!$B$3,$A$8:A853,"&lt;="&amp;='Settings &amp; Rates'!$B$4)),I854)*='Settings &amp; Rates'!$B$8  +MAX(I854-MAX(0,='Settings &amp; Rates'!$B$13-SUMIFS($I$8:I853,$E$8:E853,"Car/Van",$A$8:A853,"&gt;="&amp;='Settings &amp; Rates'!$B$3,$A$8:A853,"&lt;="&amp;='Settings &amp; Rates'!$B$4)),0)*='Settings &amp; Rates'!$B$9)/I854,IF(E854="Motorcycle",='Settings &amp; Rates'!$B$10,IF(E854="Bicycle",='Settings &amp; Rates'!$B$11,"")))),"")</f>
        <v/>
      </c>
      <c r="L854" s="6">
        <f>IF(E854="Car/Van",='Settings &amp; Rates'!$B$12*F854,0)</f>
        <v/>
      </c>
      <c r="M854" s="7">
        <f>IFERROR(IF(I854=0,"",IF(E854="Car/Van",  MIN(MAX(='Settings &amp; Rates'!$B$13-SUMIFS($I$8:I853,$E$8:E853,"Car/Van",$A$8:A853,"&gt;="&amp;='Settings &amp; Rates'!$B$3,$A$8:A853,"&lt;="&amp;='Settings &amp; Rates'!$B$4)),I854)*='Settings &amp; Rates'!$B$8 +MAX(I854-MAX(0,='Settings &amp; Rates'!$B$13-SUMIFS($I$8:I853,$E$8:E853,"Car/Van",$A$8:A853,"&gt;="&amp;='Settings &amp; Rates'!$B$3,$A$8:A853,"&lt;="&amp;='Settings &amp; Rates'!$B$4)),0)*='Settings &amp; Rates'!$B$9 +I854*F854*='Settings &amp; Rates'!$B$12,IF(E854="Motorcycle",I854*='Settings &amp; Rates'!$B$10,IF(E854="Bicycle",I854*='Settings &amp; Rates'!$B$11,0)))),"")</f>
        <v/>
      </c>
      <c r="N854" s="6" t="n"/>
    </row>
    <row r="855">
      <c r="A855" s="5" t="n"/>
      <c r="B855" s="6" t="n"/>
      <c r="C855" s="6" t="n"/>
      <c r="D855" s="6" t="n"/>
      <c r="E855" s="6" t="n"/>
      <c r="F855" s="6" t="n"/>
      <c r="G855" s="6" t="n"/>
      <c r="H855" s="6" t="n"/>
      <c r="I855" s="6" t="n"/>
      <c r="J855" s="6">
        <f>IF(E855&lt;&gt;"Car/Van","",SUMIFS($I$8:I855,$E$8:E855,"Car/Van",$A$8:A855,"&gt;="&amp;='Settings &amp; Rates'!$B$3,$A$8:A855,"&lt;="&amp;='Settings &amp; Rates'!$B$4))</f>
        <v/>
      </c>
      <c r="K855" s="6">
        <f>IFERROR(IF(I855=0,"",IF(E855="Car/Van",  (MIN(MAX(='Settings &amp; Rates'!$B$13-SUMIFS($I$8:I854,$E$8:E854,"Car/Van",$A$8:A854,"&gt;="&amp;='Settings &amp; Rates'!$B$3,$A$8:A854,"&lt;="&amp;='Settings &amp; Rates'!$B$4)),I855)*='Settings &amp; Rates'!$B$8  +MAX(I855-MAX(0,='Settings &amp; Rates'!$B$13-SUMIFS($I$8:I854,$E$8:E854,"Car/Van",$A$8:A854,"&gt;="&amp;='Settings &amp; Rates'!$B$3,$A$8:A854,"&lt;="&amp;='Settings &amp; Rates'!$B$4)),0)*='Settings &amp; Rates'!$B$9)/I855,IF(E855="Motorcycle",='Settings &amp; Rates'!$B$10,IF(E855="Bicycle",='Settings &amp; Rates'!$B$11,"")))),"")</f>
        <v/>
      </c>
      <c r="L855" s="6">
        <f>IF(E855="Car/Van",='Settings &amp; Rates'!$B$12*F855,0)</f>
        <v/>
      </c>
      <c r="M855" s="7">
        <f>IFERROR(IF(I855=0,"",IF(E855="Car/Van",  MIN(MAX(='Settings &amp; Rates'!$B$13-SUMIFS($I$8:I854,$E$8:E854,"Car/Van",$A$8:A854,"&gt;="&amp;='Settings &amp; Rates'!$B$3,$A$8:A854,"&lt;="&amp;='Settings &amp; Rates'!$B$4)),I855)*='Settings &amp; Rates'!$B$8 +MAX(I855-MAX(0,='Settings &amp; Rates'!$B$13-SUMIFS($I$8:I854,$E$8:E854,"Car/Van",$A$8:A854,"&gt;="&amp;='Settings &amp; Rates'!$B$3,$A$8:A854,"&lt;="&amp;='Settings &amp; Rates'!$B$4)),0)*='Settings &amp; Rates'!$B$9 +I855*F855*='Settings &amp; Rates'!$B$12,IF(E855="Motorcycle",I855*='Settings &amp; Rates'!$B$10,IF(E855="Bicycle",I855*='Settings &amp; Rates'!$B$11,0)))),"")</f>
        <v/>
      </c>
      <c r="N855" s="6" t="n"/>
    </row>
    <row r="856">
      <c r="A856" s="5" t="n"/>
      <c r="B856" s="6" t="n"/>
      <c r="C856" s="6" t="n"/>
      <c r="D856" s="6" t="n"/>
      <c r="E856" s="6" t="n"/>
      <c r="F856" s="6" t="n"/>
      <c r="G856" s="6" t="n"/>
      <c r="H856" s="6" t="n"/>
      <c r="I856" s="6" t="n"/>
      <c r="J856" s="6">
        <f>IF(E856&lt;&gt;"Car/Van","",SUMIFS($I$8:I856,$E$8:E856,"Car/Van",$A$8:A856,"&gt;="&amp;='Settings &amp; Rates'!$B$3,$A$8:A856,"&lt;="&amp;='Settings &amp; Rates'!$B$4))</f>
        <v/>
      </c>
      <c r="K856" s="6">
        <f>IFERROR(IF(I856=0,"",IF(E856="Car/Van",  (MIN(MAX(='Settings &amp; Rates'!$B$13-SUMIFS($I$8:I855,$E$8:E855,"Car/Van",$A$8:A855,"&gt;="&amp;='Settings &amp; Rates'!$B$3,$A$8:A855,"&lt;="&amp;='Settings &amp; Rates'!$B$4)),I856)*='Settings &amp; Rates'!$B$8  +MAX(I856-MAX(0,='Settings &amp; Rates'!$B$13-SUMIFS($I$8:I855,$E$8:E855,"Car/Van",$A$8:A855,"&gt;="&amp;='Settings &amp; Rates'!$B$3,$A$8:A855,"&lt;="&amp;='Settings &amp; Rates'!$B$4)),0)*='Settings &amp; Rates'!$B$9)/I856,IF(E856="Motorcycle",='Settings &amp; Rates'!$B$10,IF(E856="Bicycle",='Settings &amp; Rates'!$B$11,"")))),"")</f>
        <v/>
      </c>
      <c r="L856" s="6">
        <f>IF(E856="Car/Van",='Settings &amp; Rates'!$B$12*F856,0)</f>
        <v/>
      </c>
      <c r="M856" s="7">
        <f>IFERROR(IF(I856=0,"",IF(E856="Car/Van",  MIN(MAX(='Settings &amp; Rates'!$B$13-SUMIFS($I$8:I855,$E$8:E855,"Car/Van",$A$8:A855,"&gt;="&amp;='Settings &amp; Rates'!$B$3,$A$8:A855,"&lt;="&amp;='Settings &amp; Rates'!$B$4)),I856)*='Settings &amp; Rates'!$B$8 +MAX(I856-MAX(0,='Settings &amp; Rates'!$B$13-SUMIFS($I$8:I855,$E$8:E855,"Car/Van",$A$8:A855,"&gt;="&amp;='Settings &amp; Rates'!$B$3,$A$8:A855,"&lt;="&amp;='Settings &amp; Rates'!$B$4)),0)*='Settings &amp; Rates'!$B$9 +I856*F856*='Settings &amp; Rates'!$B$12,IF(E856="Motorcycle",I856*='Settings &amp; Rates'!$B$10,IF(E856="Bicycle",I856*='Settings &amp; Rates'!$B$11,0)))),"")</f>
        <v/>
      </c>
      <c r="N856" s="6" t="n"/>
    </row>
    <row r="857">
      <c r="A857" s="5" t="n"/>
      <c r="B857" s="6" t="n"/>
      <c r="C857" s="6" t="n"/>
      <c r="D857" s="6" t="n"/>
      <c r="E857" s="6" t="n"/>
      <c r="F857" s="6" t="n"/>
      <c r="G857" s="6" t="n"/>
      <c r="H857" s="6" t="n"/>
      <c r="I857" s="6" t="n"/>
      <c r="J857" s="6">
        <f>IF(E857&lt;&gt;"Car/Van","",SUMIFS($I$8:I857,$E$8:E857,"Car/Van",$A$8:A857,"&gt;="&amp;='Settings &amp; Rates'!$B$3,$A$8:A857,"&lt;="&amp;='Settings &amp; Rates'!$B$4))</f>
        <v/>
      </c>
      <c r="K857" s="6">
        <f>IFERROR(IF(I857=0,"",IF(E857="Car/Van",  (MIN(MAX(='Settings &amp; Rates'!$B$13-SUMIFS($I$8:I856,$E$8:E856,"Car/Van",$A$8:A856,"&gt;="&amp;='Settings &amp; Rates'!$B$3,$A$8:A856,"&lt;="&amp;='Settings &amp; Rates'!$B$4)),I857)*='Settings &amp; Rates'!$B$8  +MAX(I857-MAX(0,='Settings &amp; Rates'!$B$13-SUMIFS($I$8:I856,$E$8:E856,"Car/Van",$A$8:A856,"&gt;="&amp;='Settings &amp; Rates'!$B$3,$A$8:A856,"&lt;="&amp;='Settings &amp; Rates'!$B$4)),0)*='Settings &amp; Rates'!$B$9)/I857,IF(E857="Motorcycle",='Settings &amp; Rates'!$B$10,IF(E857="Bicycle",='Settings &amp; Rates'!$B$11,"")))),"")</f>
        <v/>
      </c>
      <c r="L857" s="6">
        <f>IF(E857="Car/Van",='Settings &amp; Rates'!$B$12*F857,0)</f>
        <v/>
      </c>
      <c r="M857" s="7">
        <f>IFERROR(IF(I857=0,"",IF(E857="Car/Van",  MIN(MAX(='Settings &amp; Rates'!$B$13-SUMIFS($I$8:I856,$E$8:E856,"Car/Van",$A$8:A856,"&gt;="&amp;='Settings &amp; Rates'!$B$3,$A$8:A856,"&lt;="&amp;='Settings &amp; Rates'!$B$4)),I857)*='Settings &amp; Rates'!$B$8 +MAX(I857-MAX(0,='Settings &amp; Rates'!$B$13-SUMIFS($I$8:I856,$E$8:E856,"Car/Van",$A$8:A856,"&gt;="&amp;='Settings &amp; Rates'!$B$3,$A$8:A856,"&lt;="&amp;='Settings &amp; Rates'!$B$4)),0)*='Settings &amp; Rates'!$B$9 +I857*F857*='Settings &amp; Rates'!$B$12,IF(E857="Motorcycle",I857*='Settings &amp; Rates'!$B$10,IF(E857="Bicycle",I857*='Settings &amp; Rates'!$B$11,0)))),"")</f>
        <v/>
      </c>
      <c r="N857" s="6" t="n"/>
    </row>
    <row r="858">
      <c r="A858" s="5" t="n"/>
      <c r="B858" s="6" t="n"/>
      <c r="C858" s="6" t="n"/>
      <c r="D858" s="6" t="n"/>
      <c r="E858" s="6" t="n"/>
      <c r="F858" s="6" t="n"/>
      <c r="G858" s="6" t="n"/>
      <c r="H858" s="6" t="n"/>
      <c r="I858" s="6" t="n"/>
      <c r="J858" s="6">
        <f>IF(E858&lt;&gt;"Car/Van","",SUMIFS($I$8:I858,$E$8:E858,"Car/Van",$A$8:A858,"&gt;="&amp;='Settings &amp; Rates'!$B$3,$A$8:A858,"&lt;="&amp;='Settings &amp; Rates'!$B$4))</f>
        <v/>
      </c>
      <c r="K858" s="6">
        <f>IFERROR(IF(I858=0,"",IF(E858="Car/Van",  (MIN(MAX(='Settings &amp; Rates'!$B$13-SUMIFS($I$8:I857,$E$8:E857,"Car/Van",$A$8:A857,"&gt;="&amp;='Settings &amp; Rates'!$B$3,$A$8:A857,"&lt;="&amp;='Settings &amp; Rates'!$B$4)),I858)*='Settings &amp; Rates'!$B$8  +MAX(I858-MAX(0,='Settings &amp; Rates'!$B$13-SUMIFS($I$8:I857,$E$8:E857,"Car/Van",$A$8:A857,"&gt;="&amp;='Settings &amp; Rates'!$B$3,$A$8:A857,"&lt;="&amp;='Settings &amp; Rates'!$B$4)),0)*='Settings &amp; Rates'!$B$9)/I858,IF(E858="Motorcycle",='Settings &amp; Rates'!$B$10,IF(E858="Bicycle",='Settings &amp; Rates'!$B$11,"")))),"")</f>
        <v/>
      </c>
      <c r="L858" s="6">
        <f>IF(E858="Car/Van",='Settings &amp; Rates'!$B$12*F858,0)</f>
        <v/>
      </c>
      <c r="M858" s="7">
        <f>IFERROR(IF(I858=0,"",IF(E858="Car/Van",  MIN(MAX(='Settings &amp; Rates'!$B$13-SUMIFS($I$8:I857,$E$8:E857,"Car/Van",$A$8:A857,"&gt;="&amp;='Settings &amp; Rates'!$B$3,$A$8:A857,"&lt;="&amp;='Settings &amp; Rates'!$B$4)),I858)*='Settings &amp; Rates'!$B$8 +MAX(I858-MAX(0,='Settings &amp; Rates'!$B$13-SUMIFS($I$8:I857,$E$8:E857,"Car/Van",$A$8:A857,"&gt;="&amp;='Settings &amp; Rates'!$B$3,$A$8:A857,"&lt;="&amp;='Settings &amp; Rates'!$B$4)),0)*='Settings &amp; Rates'!$B$9 +I858*F858*='Settings &amp; Rates'!$B$12,IF(E858="Motorcycle",I858*='Settings &amp; Rates'!$B$10,IF(E858="Bicycle",I858*='Settings &amp; Rates'!$B$11,0)))),"")</f>
        <v/>
      </c>
      <c r="N858" s="6" t="n"/>
    </row>
    <row r="859">
      <c r="A859" s="5" t="n"/>
      <c r="B859" s="6" t="n"/>
      <c r="C859" s="6" t="n"/>
      <c r="D859" s="6" t="n"/>
      <c r="E859" s="6" t="n"/>
      <c r="F859" s="6" t="n"/>
      <c r="G859" s="6" t="n"/>
      <c r="H859" s="6" t="n"/>
      <c r="I859" s="6" t="n"/>
      <c r="J859" s="6">
        <f>IF(E859&lt;&gt;"Car/Van","",SUMIFS($I$8:I859,$E$8:E859,"Car/Van",$A$8:A859,"&gt;="&amp;='Settings &amp; Rates'!$B$3,$A$8:A859,"&lt;="&amp;='Settings &amp; Rates'!$B$4))</f>
        <v/>
      </c>
      <c r="K859" s="6">
        <f>IFERROR(IF(I859=0,"",IF(E859="Car/Van",  (MIN(MAX(='Settings &amp; Rates'!$B$13-SUMIFS($I$8:I858,$E$8:E858,"Car/Van",$A$8:A858,"&gt;="&amp;='Settings &amp; Rates'!$B$3,$A$8:A858,"&lt;="&amp;='Settings &amp; Rates'!$B$4)),I859)*='Settings &amp; Rates'!$B$8  +MAX(I859-MAX(0,='Settings &amp; Rates'!$B$13-SUMIFS($I$8:I858,$E$8:E858,"Car/Van",$A$8:A858,"&gt;="&amp;='Settings &amp; Rates'!$B$3,$A$8:A858,"&lt;="&amp;='Settings &amp; Rates'!$B$4)),0)*='Settings &amp; Rates'!$B$9)/I859,IF(E859="Motorcycle",='Settings &amp; Rates'!$B$10,IF(E859="Bicycle",='Settings &amp; Rates'!$B$11,"")))),"")</f>
        <v/>
      </c>
      <c r="L859" s="6">
        <f>IF(E859="Car/Van",='Settings &amp; Rates'!$B$12*F859,0)</f>
        <v/>
      </c>
      <c r="M859" s="7">
        <f>IFERROR(IF(I859=0,"",IF(E859="Car/Van",  MIN(MAX(='Settings &amp; Rates'!$B$13-SUMIFS($I$8:I858,$E$8:E858,"Car/Van",$A$8:A858,"&gt;="&amp;='Settings &amp; Rates'!$B$3,$A$8:A858,"&lt;="&amp;='Settings &amp; Rates'!$B$4)),I859)*='Settings &amp; Rates'!$B$8 +MAX(I859-MAX(0,='Settings &amp; Rates'!$B$13-SUMIFS($I$8:I858,$E$8:E858,"Car/Van",$A$8:A858,"&gt;="&amp;='Settings &amp; Rates'!$B$3,$A$8:A858,"&lt;="&amp;='Settings &amp; Rates'!$B$4)),0)*='Settings &amp; Rates'!$B$9 +I859*F859*='Settings &amp; Rates'!$B$12,IF(E859="Motorcycle",I859*='Settings &amp; Rates'!$B$10,IF(E859="Bicycle",I859*='Settings &amp; Rates'!$B$11,0)))),"")</f>
        <v/>
      </c>
      <c r="N859" s="6" t="n"/>
    </row>
    <row r="860">
      <c r="A860" s="5" t="n"/>
      <c r="B860" s="6" t="n"/>
      <c r="C860" s="6" t="n"/>
      <c r="D860" s="6" t="n"/>
      <c r="E860" s="6" t="n"/>
      <c r="F860" s="6" t="n"/>
      <c r="G860" s="6" t="n"/>
      <c r="H860" s="6" t="n"/>
      <c r="I860" s="6" t="n"/>
      <c r="J860" s="6">
        <f>IF(E860&lt;&gt;"Car/Van","",SUMIFS($I$8:I860,$E$8:E860,"Car/Van",$A$8:A860,"&gt;="&amp;='Settings &amp; Rates'!$B$3,$A$8:A860,"&lt;="&amp;='Settings &amp; Rates'!$B$4))</f>
        <v/>
      </c>
      <c r="K860" s="6">
        <f>IFERROR(IF(I860=0,"",IF(E860="Car/Van",  (MIN(MAX(='Settings &amp; Rates'!$B$13-SUMIFS($I$8:I859,$E$8:E859,"Car/Van",$A$8:A859,"&gt;="&amp;='Settings &amp; Rates'!$B$3,$A$8:A859,"&lt;="&amp;='Settings &amp; Rates'!$B$4)),I860)*='Settings &amp; Rates'!$B$8  +MAX(I860-MAX(0,='Settings &amp; Rates'!$B$13-SUMIFS($I$8:I859,$E$8:E859,"Car/Van",$A$8:A859,"&gt;="&amp;='Settings &amp; Rates'!$B$3,$A$8:A859,"&lt;="&amp;='Settings &amp; Rates'!$B$4)),0)*='Settings &amp; Rates'!$B$9)/I860,IF(E860="Motorcycle",='Settings &amp; Rates'!$B$10,IF(E860="Bicycle",='Settings &amp; Rates'!$B$11,"")))),"")</f>
        <v/>
      </c>
      <c r="L860" s="6">
        <f>IF(E860="Car/Van",='Settings &amp; Rates'!$B$12*F860,0)</f>
        <v/>
      </c>
      <c r="M860" s="7">
        <f>IFERROR(IF(I860=0,"",IF(E860="Car/Van",  MIN(MAX(='Settings &amp; Rates'!$B$13-SUMIFS($I$8:I859,$E$8:E859,"Car/Van",$A$8:A859,"&gt;="&amp;='Settings &amp; Rates'!$B$3,$A$8:A859,"&lt;="&amp;='Settings &amp; Rates'!$B$4)),I860)*='Settings &amp; Rates'!$B$8 +MAX(I860-MAX(0,='Settings &amp; Rates'!$B$13-SUMIFS($I$8:I859,$E$8:E859,"Car/Van",$A$8:A859,"&gt;="&amp;='Settings &amp; Rates'!$B$3,$A$8:A859,"&lt;="&amp;='Settings &amp; Rates'!$B$4)),0)*='Settings &amp; Rates'!$B$9 +I860*F860*='Settings &amp; Rates'!$B$12,IF(E860="Motorcycle",I860*='Settings &amp; Rates'!$B$10,IF(E860="Bicycle",I860*='Settings &amp; Rates'!$B$11,0)))),"")</f>
        <v/>
      </c>
      <c r="N860" s="6" t="n"/>
    </row>
    <row r="861">
      <c r="A861" s="5" t="n"/>
      <c r="B861" s="6" t="n"/>
      <c r="C861" s="6" t="n"/>
      <c r="D861" s="6" t="n"/>
      <c r="E861" s="6" t="n"/>
      <c r="F861" s="6" t="n"/>
      <c r="G861" s="6" t="n"/>
      <c r="H861" s="6" t="n"/>
      <c r="I861" s="6" t="n"/>
      <c r="J861" s="6">
        <f>IF(E861&lt;&gt;"Car/Van","",SUMIFS($I$8:I861,$E$8:E861,"Car/Van",$A$8:A861,"&gt;="&amp;='Settings &amp; Rates'!$B$3,$A$8:A861,"&lt;="&amp;='Settings &amp; Rates'!$B$4))</f>
        <v/>
      </c>
      <c r="K861" s="6">
        <f>IFERROR(IF(I861=0,"",IF(E861="Car/Van",  (MIN(MAX(='Settings &amp; Rates'!$B$13-SUMIFS($I$8:I860,$E$8:E860,"Car/Van",$A$8:A860,"&gt;="&amp;='Settings &amp; Rates'!$B$3,$A$8:A860,"&lt;="&amp;='Settings &amp; Rates'!$B$4)),I861)*='Settings &amp; Rates'!$B$8  +MAX(I861-MAX(0,='Settings &amp; Rates'!$B$13-SUMIFS($I$8:I860,$E$8:E860,"Car/Van",$A$8:A860,"&gt;="&amp;='Settings &amp; Rates'!$B$3,$A$8:A860,"&lt;="&amp;='Settings &amp; Rates'!$B$4)),0)*='Settings &amp; Rates'!$B$9)/I861,IF(E861="Motorcycle",='Settings &amp; Rates'!$B$10,IF(E861="Bicycle",='Settings &amp; Rates'!$B$11,"")))),"")</f>
        <v/>
      </c>
      <c r="L861" s="6">
        <f>IF(E861="Car/Van",='Settings &amp; Rates'!$B$12*F861,0)</f>
        <v/>
      </c>
      <c r="M861" s="7">
        <f>IFERROR(IF(I861=0,"",IF(E861="Car/Van",  MIN(MAX(='Settings &amp; Rates'!$B$13-SUMIFS($I$8:I860,$E$8:E860,"Car/Van",$A$8:A860,"&gt;="&amp;='Settings &amp; Rates'!$B$3,$A$8:A860,"&lt;="&amp;='Settings &amp; Rates'!$B$4)),I861)*='Settings &amp; Rates'!$B$8 +MAX(I861-MAX(0,='Settings &amp; Rates'!$B$13-SUMIFS($I$8:I860,$E$8:E860,"Car/Van",$A$8:A860,"&gt;="&amp;='Settings &amp; Rates'!$B$3,$A$8:A860,"&lt;="&amp;='Settings &amp; Rates'!$B$4)),0)*='Settings &amp; Rates'!$B$9 +I861*F861*='Settings &amp; Rates'!$B$12,IF(E861="Motorcycle",I861*='Settings &amp; Rates'!$B$10,IF(E861="Bicycle",I861*='Settings &amp; Rates'!$B$11,0)))),"")</f>
        <v/>
      </c>
      <c r="N861" s="6" t="n"/>
    </row>
    <row r="862">
      <c r="A862" s="5" t="n"/>
      <c r="B862" s="6" t="n"/>
      <c r="C862" s="6" t="n"/>
      <c r="D862" s="6" t="n"/>
      <c r="E862" s="6" t="n"/>
      <c r="F862" s="6" t="n"/>
      <c r="G862" s="6" t="n"/>
      <c r="H862" s="6" t="n"/>
      <c r="I862" s="6" t="n"/>
      <c r="J862" s="6">
        <f>IF(E862&lt;&gt;"Car/Van","",SUMIFS($I$8:I862,$E$8:E862,"Car/Van",$A$8:A862,"&gt;="&amp;='Settings &amp; Rates'!$B$3,$A$8:A862,"&lt;="&amp;='Settings &amp; Rates'!$B$4))</f>
        <v/>
      </c>
      <c r="K862" s="6">
        <f>IFERROR(IF(I862=0,"",IF(E862="Car/Van",  (MIN(MAX(='Settings &amp; Rates'!$B$13-SUMIFS($I$8:I861,$E$8:E861,"Car/Van",$A$8:A861,"&gt;="&amp;='Settings &amp; Rates'!$B$3,$A$8:A861,"&lt;="&amp;='Settings &amp; Rates'!$B$4)),I862)*='Settings &amp; Rates'!$B$8  +MAX(I862-MAX(0,='Settings &amp; Rates'!$B$13-SUMIFS($I$8:I861,$E$8:E861,"Car/Van",$A$8:A861,"&gt;="&amp;='Settings &amp; Rates'!$B$3,$A$8:A861,"&lt;="&amp;='Settings &amp; Rates'!$B$4)),0)*='Settings &amp; Rates'!$B$9)/I862,IF(E862="Motorcycle",='Settings &amp; Rates'!$B$10,IF(E862="Bicycle",='Settings &amp; Rates'!$B$11,"")))),"")</f>
        <v/>
      </c>
      <c r="L862" s="6">
        <f>IF(E862="Car/Van",='Settings &amp; Rates'!$B$12*F862,0)</f>
        <v/>
      </c>
      <c r="M862" s="7">
        <f>IFERROR(IF(I862=0,"",IF(E862="Car/Van",  MIN(MAX(='Settings &amp; Rates'!$B$13-SUMIFS($I$8:I861,$E$8:E861,"Car/Van",$A$8:A861,"&gt;="&amp;='Settings &amp; Rates'!$B$3,$A$8:A861,"&lt;="&amp;='Settings &amp; Rates'!$B$4)),I862)*='Settings &amp; Rates'!$B$8 +MAX(I862-MAX(0,='Settings &amp; Rates'!$B$13-SUMIFS($I$8:I861,$E$8:E861,"Car/Van",$A$8:A861,"&gt;="&amp;='Settings &amp; Rates'!$B$3,$A$8:A861,"&lt;="&amp;='Settings &amp; Rates'!$B$4)),0)*='Settings &amp; Rates'!$B$9 +I862*F862*='Settings &amp; Rates'!$B$12,IF(E862="Motorcycle",I862*='Settings &amp; Rates'!$B$10,IF(E862="Bicycle",I862*='Settings &amp; Rates'!$B$11,0)))),"")</f>
        <v/>
      </c>
      <c r="N862" s="6" t="n"/>
    </row>
    <row r="863">
      <c r="A863" s="5" t="n"/>
      <c r="B863" s="6" t="n"/>
      <c r="C863" s="6" t="n"/>
      <c r="D863" s="6" t="n"/>
      <c r="E863" s="6" t="n"/>
      <c r="F863" s="6" t="n"/>
      <c r="G863" s="6" t="n"/>
      <c r="H863" s="6" t="n"/>
      <c r="I863" s="6" t="n"/>
      <c r="J863" s="6">
        <f>IF(E863&lt;&gt;"Car/Van","",SUMIFS($I$8:I863,$E$8:E863,"Car/Van",$A$8:A863,"&gt;="&amp;='Settings &amp; Rates'!$B$3,$A$8:A863,"&lt;="&amp;='Settings &amp; Rates'!$B$4))</f>
        <v/>
      </c>
      <c r="K863" s="6">
        <f>IFERROR(IF(I863=0,"",IF(E863="Car/Van",  (MIN(MAX(='Settings &amp; Rates'!$B$13-SUMIFS($I$8:I862,$E$8:E862,"Car/Van",$A$8:A862,"&gt;="&amp;='Settings &amp; Rates'!$B$3,$A$8:A862,"&lt;="&amp;='Settings &amp; Rates'!$B$4)),I863)*='Settings &amp; Rates'!$B$8  +MAX(I863-MAX(0,='Settings &amp; Rates'!$B$13-SUMIFS($I$8:I862,$E$8:E862,"Car/Van",$A$8:A862,"&gt;="&amp;='Settings &amp; Rates'!$B$3,$A$8:A862,"&lt;="&amp;='Settings &amp; Rates'!$B$4)),0)*='Settings &amp; Rates'!$B$9)/I863,IF(E863="Motorcycle",='Settings &amp; Rates'!$B$10,IF(E863="Bicycle",='Settings &amp; Rates'!$B$11,"")))),"")</f>
        <v/>
      </c>
      <c r="L863" s="6">
        <f>IF(E863="Car/Van",='Settings &amp; Rates'!$B$12*F863,0)</f>
        <v/>
      </c>
      <c r="M863" s="7">
        <f>IFERROR(IF(I863=0,"",IF(E863="Car/Van",  MIN(MAX(='Settings &amp; Rates'!$B$13-SUMIFS($I$8:I862,$E$8:E862,"Car/Van",$A$8:A862,"&gt;="&amp;='Settings &amp; Rates'!$B$3,$A$8:A862,"&lt;="&amp;='Settings &amp; Rates'!$B$4)),I863)*='Settings &amp; Rates'!$B$8 +MAX(I863-MAX(0,='Settings &amp; Rates'!$B$13-SUMIFS($I$8:I862,$E$8:E862,"Car/Van",$A$8:A862,"&gt;="&amp;='Settings &amp; Rates'!$B$3,$A$8:A862,"&lt;="&amp;='Settings &amp; Rates'!$B$4)),0)*='Settings &amp; Rates'!$B$9 +I863*F863*='Settings &amp; Rates'!$B$12,IF(E863="Motorcycle",I863*='Settings &amp; Rates'!$B$10,IF(E863="Bicycle",I863*='Settings &amp; Rates'!$B$11,0)))),"")</f>
        <v/>
      </c>
      <c r="N863" s="6" t="n"/>
    </row>
    <row r="864">
      <c r="A864" s="5" t="n"/>
      <c r="B864" s="6" t="n"/>
      <c r="C864" s="6" t="n"/>
      <c r="D864" s="6" t="n"/>
      <c r="E864" s="6" t="n"/>
      <c r="F864" s="6" t="n"/>
      <c r="G864" s="6" t="n"/>
      <c r="H864" s="6" t="n"/>
      <c r="I864" s="6" t="n"/>
      <c r="J864" s="6">
        <f>IF(E864&lt;&gt;"Car/Van","",SUMIFS($I$8:I864,$E$8:E864,"Car/Van",$A$8:A864,"&gt;="&amp;='Settings &amp; Rates'!$B$3,$A$8:A864,"&lt;="&amp;='Settings &amp; Rates'!$B$4))</f>
        <v/>
      </c>
      <c r="K864" s="6">
        <f>IFERROR(IF(I864=0,"",IF(E864="Car/Van",  (MIN(MAX(='Settings &amp; Rates'!$B$13-SUMIFS($I$8:I863,$E$8:E863,"Car/Van",$A$8:A863,"&gt;="&amp;='Settings &amp; Rates'!$B$3,$A$8:A863,"&lt;="&amp;='Settings &amp; Rates'!$B$4)),I864)*='Settings &amp; Rates'!$B$8  +MAX(I864-MAX(0,='Settings &amp; Rates'!$B$13-SUMIFS($I$8:I863,$E$8:E863,"Car/Van",$A$8:A863,"&gt;="&amp;='Settings &amp; Rates'!$B$3,$A$8:A863,"&lt;="&amp;='Settings &amp; Rates'!$B$4)),0)*='Settings &amp; Rates'!$B$9)/I864,IF(E864="Motorcycle",='Settings &amp; Rates'!$B$10,IF(E864="Bicycle",='Settings &amp; Rates'!$B$11,"")))),"")</f>
        <v/>
      </c>
      <c r="L864" s="6">
        <f>IF(E864="Car/Van",='Settings &amp; Rates'!$B$12*F864,0)</f>
        <v/>
      </c>
      <c r="M864" s="7">
        <f>IFERROR(IF(I864=0,"",IF(E864="Car/Van",  MIN(MAX(='Settings &amp; Rates'!$B$13-SUMIFS($I$8:I863,$E$8:E863,"Car/Van",$A$8:A863,"&gt;="&amp;='Settings &amp; Rates'!$B$3,$A$8:A863,"&lt;="&amp;='Settings &amp; Rates'!$B$4)),I864)*='Settings &amp; Rates'!$B$8 +MAX(I864-MAX(0,='Settings &amp; Rates'!$B$13-SUMIFS($I$8:I863,$E$8:E863,"Car/Van",$A$8:A863,"&gt;="&amp;='Settings &amp; Rates'!$B$3,$A$8:A863,"&lt;="&amp;='Settings &amp; Rates'!$B$4)),0)*='Settings &amp; Rates'!$B$9 +I864*F864*='Settings &amp; Rates'!$B$12,IF(E864="Motorcycle",I864*='Settings &amp; Rates'!$B$10,IF(E864="Bicycle",I864*='Settings &amp; Rates'!$B$11,0)))),"")</f>
        <v/>
      </c>
      <c r="N864" s="6" t="n"/>
    </row>
    <row r="865">
      <c r="A865" s="5" t="n"/>
      <c r="B865" s="6" t="n"/>
      <c r="C865" s="6" t="n"/>
      <c r="D865" s="6" t="n"/>
      <c r="E865" s="6" t="n"/>
      <c r="F865" s="6" t="n"/>
      <c r="G865" s="6" t="n"/>
      <c r="H865" s="6" t="n"/>
      <c r="I865" s="6" t="n"/>
      <c r="J865" s="6">
        <f>IF(E865&lt;&gt;"Car/Van","",SUMIFS($I$8:I865,$E$8:E865,"Car/Van",$A$8:A865,"&gt;="&amp;='Settings &amp; Rates'!$B$3,$A$8:A865,"&lt;="&amp;='Settings &amp; Rates'!$B$4))</f>
        <v/>
      </c>
      <c r="K865" s="6">
        <f>IFERROR(IF(I865=0,"",IF(E865="Car/Van",  (MIN(MAX(='Settings &amp; Rates'!$B$13-SUMIFS($I$8:I864,$E$8:E864,"Car/Van",$A$8:A864,"&gt;="&amp;='Settings &amp; Rates'!$B$3,$A$8:A864,"&lt;="&amp;='Settings &amp; Rates'!$B$4)),I865)*='Settings &amp; Rates'!$B$8  +MAX(I865-MAX(0,='Settings &amp; Rates'!$B$13-SUMIFS($I$8:I864,$E$8:E864,"Car/Van",$A$8:A864,"&gt;="&amp;='Settings &amp; Rates'!$B$3,$A$8:A864,"&lt;="&amp;='Settings &amp; Rates'!$B$4)),0)*='Settings &amp; Rates'!$B$9)/I865,IF(E865="Motorcycle",='Settings &amp; Rates'!$B$10,IF(E865="Bicycle",='Settings &amp; Rates'!$B$11,"")))),"")</f>
        <v/>
      </c>
      <c r="L865" s="6">
        <f>IF(E865="Car/Van",='Settings &amp; Rates'!$B$12*F865,0)</f>
        <v/>
      </c>
      <c r="M865" s="7">
        <f>IFERROR(IF(I865=0,"",IF(E865="Car/Van",  MIN(MAX(='Settings &amp; Rates'!$B$13-SUMIFS($I$8:I864,$E$8:E864,"Car/Van",$A$8:A864,"&gt;="&amp;='Settings &amp; Rates'!$B$3,$A$8:A864,"&lt;="&amp;='Settings &amp; Rates'!$B$4)),I865)*='Settings &amp; Rates'!$B$8 +MAX(I865-MAX(0,='Settings &amp; Rates'!$B$13-SUMIFS($I$8:I864,$E$8:E864,"Car/Van",$A$8:A864,"&gt;="&amp;='Settings &amp; Rates'!$B$3,$A$8:A864,"&lt;="&amp;='Settings &amp; Rates'!$B$4)),0)*='Settings &amp; Rates'!$B$9 +I865*F865*='Settings &amp; Rates'!$B$12,IF(E865="Motorcycle",I865*='Settings &amp; Rates'!$B$10,IF(E865="Bicycle",I865*='Settings &amp; Rates'!$B$11,0)))),"")</f>
        <v/>
      </c>
      <c r="N865" s="6" t="n"/>
    </row>
    <row r="866">
      <c r="A866" s="5" t="n"/>
      <c r="B866" s="6" t="n"/>
      <c r="C866" s="6" t="n"/>
      <c r="D866" s="6" t="n"/>
      <c r="E866" s="6" t="n"/>
      <c r="F866" s="6" t="n"/>
      <c r="G866" s="6" t="n"/>
      <c r="H866" s="6" t="n"/>
      <c r="I866" s="6" t="n"/>
      <c r="J866" s="6">
        <f>IF(E866&lt;&gt;"Car/Van","",SUMIFS($I$8:I866,$E$8:E866,"Car/Van",$A$8:A866,"&gt;="&amp;='Settings &amp; Rates'!$B$3,$A$8:A866,"&lt;="&amp;='Settings &amp; Rates'!$B$4))</f>
        <v/>
      </c>
      <c r="K866" s="6">
        <f>IFERROR(IF(I866=0,"",IF(E866="Car/Van",  (MIN(MAX(='Settings &amp; Rates'!$B$13-SUMIFS($I$8:I865,$E$8:E865,"Car/Van",$A$8:A865,"&gt;="&amp;='Settings &amp; Rates'!$B$3,$A$8:A865,"&lt;="&amp;='Settings &amp; Rates'!$B$4)),I866)*='Settings &amp; Rates'!$B$8  +MAX(I866-MAX(0,='Settings &amp; Rates'!$B$13-SUMIFS($I$8:I865,$E$8:E865,"Car/Van",$A$8:A865,"&gt;="&amp;='Settings &amp; Rates'!$B$3,$A$8:A865,"&lt;="&amp;='Settings &amp; Rates'!$B$4)),0)*='Settings &amp; Rates'!$B$9)/I866,IF(E866="Motorcycle",='Settings &amp; Rates'!$B$10,IF(E866="Bicycle",='Settings &amp; Rates'!$B$11,"")))),"")</f>
        <v/>
      </c>
      <c r="L866" s="6">
        <f>IF(E866="Car/Van",='Settings &amp; Rates'!$B$12*F866,0)</f>
        <v/>
      </c>
      <c r="M866" s="7">
        <f>IFERROR(IF(I866=0,"",IF(E866="Car/Van",  MIN(MAX(='Settings &amp; Rates'!$B$13-SUMIFS($I$8:I865,$E$8:E865,"Car/Van",$A$8:A865,"&gt;="&amp;='Settings &amp; Rates'!$B$3,$A$8:A865,"&lt;="&amp;='Settings &amp; Rates'!$B$4)),I866)*='Settings &amp; Rates'!$B$8 +MAX(I866-MAX(0,='Settings &amp; Rates'!$B$13-SUMIFS($I$8:I865,$E$8:E865,"Car/Van",$A$8:A865,"&gt;="&amp;='Settings &amp; Rates'!$B$3,$A$8:A865,"&lt;="&amp;='Settings &amp; Rates'!$B$4)),0)*='Settings &amp; Rates'!$B$9 +I866*F866*='Settings &amp; Rates'!$B$12,IF(E866="Motorcycle",I866*='Settings &amp; Rates'!$B$10,IF(E866="Bicycle",I866*='Settings &amp; Rates'!$B$11,0)))),"")</f>
        <v/>
      </c>
      <c r="N866" s="6" t="n"/>
    </row>
    <row r="867">
      <c r="A867" s="5" t="n"/>
      <c r="B867" s="6" t="n"/>
      <c r="C867" s="6" t="n"/>
      <c r="D867" s="6" t="n"/>
      <c r="E867" s="6" t="n"/>
      <c r="F867" s="6" t="n"/>
      <c r="G867" s="6" t="n"/>
      <c r="H867" s="6" t="n"/>
      <c r="I867" s="6" t="n"/>
      <c r="J867" s="6">
        <f>IF(E867&lt;&gt;"Car/Van","",SUMIFS($I$8:I867,$E$8:E867,"Car/Van",$A$8:A867,"&gt;="&amp;='Settings &amp; Rates'!$B$3,$A$8:A867,"&lt;="&amp;='Settings &amp; Rates'!$B$4))</f>
        <v/>
      </c>
      <c r="K867" s="6">
        <f>IFERROR(IF(I867=0,"",IF(E867="Car/Van",  (MIN(MAX(='Settings &amp; Rates'!$B$13-SUMIFS($I$8:I866,$E$8:E866,"Car/Van",$A$8:A866,"&gt;="&amp;='Settings &amp; Rates'!$B$3,$A$8:A866,"&lt;="&amp;='Settings &amp; Rates'!$B$4)),I867)*='Settings &amp; Rates'!$B$8  +MAX(I867-MAX(0,='Settings &amp; Rates'!$B$13-SUMIFS($I$8:I866,$E$8:E866,"Car/Van",$A$8:A866,"&gt;="&amp;='Settings &amp; Rates'!$B$3,$A$8:A866,"&lt;="&amp;='Settings &amp; Rates'!$B$4)),0)*='Settings &amp; Rates'!$B$9)/I867,IF(E867="Motorcycle",='Settings &amp; Rates'!$B$10,IF(E867="Bicycle",='Settings &amp; Rates'!$B$11,"")))),"")</f>
        <v/>
      </c>
      <c r="L867" s="6">
        <f>IF(E867="Car/Van",='Settings &amp; Rates'!$B$12*F867,0)</f>
        <v/>
      </c>
      <c r="M867" s="7">
        <f>IFERROR(IF(I867=0,"",IF(E867="Car/Van",  MIN(MAX(='Settings &amp; Rates'!$B$13-SUMIFS($I$8:I866,$E$8:E866,"Car/Van",$A$8:A866,"&gt;="&amp;='Settings &amp; Rates'!$B$3,$A$8:A866,"&lt;="&amp;='Settings &amp; Rates'!$B$4)),I867)*='Settings &amp; Rates'!$B$8 +MAX(I867-MAX(0,='Settings &amp; Rates'!$B$13-SUMIFS($I$8:I866,$E$8:E866,"Car/Van",$A$8:A866,"&gt;="&amp;='Settings &amp; Rates'!$B$3,$A$8:A866,"&lt;="&amp;='Settings &amp; Rates'!$B$4)),0)*='Settings &amp; Rates'!$B$9 +I867*F867*='Settings &amp; Rates'!$B$12,IF(E867="Motorcycle",I867*='Settings &amp; Rates'!$B$10,IF(E867="Bicycle",I867*='Settings &amp; Rates'!$B$11,0)))),"")</f>
        <v/>
      </c>
      <c r="N867" s="6" t="n"/>
    </row>
    <row r="868">
      <c r="A868" s="5" t="n"/>
      <c r="B868" s="6" t="n"/>
      <c r="C868" s="6" t="n"/>
      <c r="D868" s="6" t="n"/>
      <c r="E868" s="6" t="n"/>
      <c r="F868" s="6" t="n"/>
      <c r="G868" s="6" t="n"/>
      <c r="H868" s="6" t="n"/>
      <c r="I868" s="6" t="n"/>
      <c r="J868" s="6">
        <f>IF(E868&lt;&gt;"Car/Van","",SUMIFS($I$8:I868,$E$8:E868,"Car/Van",$A$8:A868,"&gt;="&amp;='Settings &amp; Rates'!$B$3,$A$8:A868,"&lt;="&amp;='Settings &amp; Rates'!$B$4))</f>
        <v/>
      </c>
      <c r="K868" s="6">
        <f>IFERROR(IF(I868=0,"",IF(E868="Car/Van",  (MIN(MAX(='Settings &amp; Rates'!$B$13-SUMIFS($I$8:I867,$E$8:E867,"Car/Van",$A$8:A867,"&gt;="&amp;='Settings &amp; Rates'!$B$3,$A$8:A867,"&lt;="&amp;='Settings &amp; Rates'!$B$4)),I868)*='Settings &amp; Rates'!$B$8  +MAX(I868-MAX(0,='Settings &amp; Rates'!$B$13-SUMIFS($I$8:I867,$E$8:E867,"Car/Van",$A$8:A867,"&gt;="&amp;='Settings &amp; Rates'!$B$3,$A$8:A867,"&lt;="&amp;='Settings &amp; Rates'!$B$4)),0)*='Settings &amp; Rates'!$B$9)/I868,IF(E868="Motorcycle",='Settings &amp; Rates'!$B$10,IF(E868="Bicycle",='Settings &amp; Rates'!$B$11,"")))),"")</f>
        <v/>
      </c>
      <c r="L868" s="6">
        <f>IF(E868="Car/Van",='Settings &amp; Rates'!$B$12*F868,0)</f>
        <v/>
      </c>
      <c r="M868" s="7">
        <f>IFERROR(IF(I868=0,"",IF(E868="Car/Van",  MIN(MAX(='Settings &amp; Rates'!$B$13-SUMIFS($I$8:I867,$E$8:E867,"Car/Van",$A$8:A867,"&gt;="&amp;='Settings &amp; Rates'!$B$3,$A$8:A867,"&lt;="&amp;='Settings &amp; Rates'!$B$4)),I868)*='Settings &amp; Rates'!$B$8 +MAX(I868-MAX(0,='Settings &amp; Rates'!$B$13-SUMIFS($I$8:I867,$E$8:E867,"Car/Van",$A$8:A867,"&gt;="&amp;='Settings &amp; Rates'!$B$3,$A$8:A867,"&lt;="&amp;='Settings &amp; Rates'!$B$4)),0)*='Settings &amp; Rates'!$B$9 +I868*F868*='Settings &amp; Rates'!$B$12,IF(E868="Motorcycle",I868*='Settings &amp; Rates'!$B$10,IF(E868="Bicycle",I868*='Settings &amp; Rates'!$B$11,0)))),"")</f>
        <v/>
      </c>
      <c r="N868" s="6" t="n"/>
    </row>
    <row r="869">
      <c r="A869" s="5" t="n"/>
      <c r="B869" s="6" t="n"/>
      <c r="C869" s="6" t="n"/>
      <c r="D869" s="6" t="n"/>
      <c r="E869" s="6" t="n"/>
      <c r="F869" s="6" t="n"/>
      <c r="G869" s="6" t="n"/>
      <c r="H869" s="6" t="n"/>
      <c r="I869" s="6" t="n"/>
      <c r="J869" s="6">
        <f>IF(E869&lt;&gt;"Car/Van","",SUMIFS($I$8:I869,$E$8:E869,"Car/Van",$A$8:A869,"&gt;="&amp;='Settings &amp; Rates'!$B$3,$A$8:A869,"&lt;="&amp;='Settings &amp; Rates'!$B$4))</f>
        <v/>
      </c>
      <c r="K869" s="6">
        <f>IFERROR(IF(I869=0,"",IF(E869="Car/Van",  (MIN(MAX(='Settings &amp; Rates'!$B$13-SUMIFS($I$8:I868,$E$8:E868,"Car/Van",$A$8:A868,"&gt;="&amp;='Settings &amp; Rates'!$B$3,$A$8:A868,"&lt;="&amp;='Settings &amp; Rates'!$B$4)),I869)*='Settings &amp; Rates'!$B$8  +MAX(I869-MAX(0,='Settings &amp; Rates'!$B$13-SUMIFS($I$8:I868,$E$8:E868,"Car/Van",$A$8:A868,"&gt;="&amp;='Settings &amp; Rates'!$B$3,$A$8:A868,"&lt;="&amp;='Settings &amp; Rates'!$B$4)),0)*='Settings &amp; Rates'!$B$9)/I869,IF(E869="Motorcycle",='Settings &amp; Rates'!$B$10,IF(E869="Bicycle",='Settings &amp; Rates'!$B$11,"")))),"")</f>
        <v/>
      </c>
      <c r="L869" s="6">
        <f>IF(E869="Car/Van",='Settings &amp; Rates'!$B$12*F869,0)</f>
        <v/>
      </c>
      <c r="M869" s="7">
        <f>IFERROR(IF(I869=0,"",IF(E869="Car/Van",  MIN(MAX(='Settings &amp; Rates'!$B$13-SUMIFS($I$8:I868,$E$8:E868,"Car/Van",$A$8:A868,"&gt;="&amp;='Settings &amp; Rates'!$B$3,$A$8:A868,"&lt;="&amp;='Settings &amp; Rates'!$B$4)),I869)*='Settings &amp; Rates'!$B$8 +MAX(I869-MAX(0,='Settings &amp; Rates'!$B$13-SUMIFS($I$8:I868,$E$8:E868,"Car/Van",$A$8:A868,"&gt;="&amp;='Settings &amp; Rates'!$B$3,$A$8:A868,"&lt;="&amp;='Settings &amp; Rates'!$B$4)),0)*='Settings &amp; Rates'!$B$9 +I869*F869*='Settings &amp; Rates'!$B$12,IF(E869="Motorcycle",I869*='Settings &amp; Rates'!$B$10,IF(E869="Bicycle",I869*='Settings &amp; Rates'!$B$11,0)))),"")</f>
        <v/>
      </c>
      <c r="N869" s="6" t="n"/>
    </row>
    <row r="870">
      <c r="A870" s="5" t="n"/>
      <c r="B870" s="6" t="n"/>
      <c r="C870" s="6" t="n"/>
      <c r="D870" s="6" t="n"/>
      <c r="E870" s="6" t="n"/>
      <c r="F870" s="6" t="n"/>
      <c r="G870" s="6" t="n"/>
      <c r="H870" s="6" t="n"/>
      <c r="I870" s="6" t="n"/>
      <c r="J870" s="6">
        <f>IF(E870&lt;&gt;"Car/Van","",SUMIFS($I$8:I870,$E$8:E870,"Car/Van",$A$8:A870,"&gt;="&amp;='Settings &amp; Rates'!$B$3,$A$8:A870,"&lt;="&amp;='Settings &amp; Rates'!$B$4))</f>
        <v/>
      </c>
      <c r="K870" s="6">
        <f>IFERROR(IF(I870=0,"",IF(E870="Car/Van",  (MIN(MAX(='Settings &amp; Rates'!$B$13-SUMIFS($I$8:I869,$E$8:E869,"Car/Van",$A$8:A869,"&gt;="&amp;='Settings &amp; Rates'!$B$3,$A$8:A869,"&lt;="&amp;='Settings &amp; Rates'!$B$4)),I870)*='Settings &amp; Rates'!$B$8  +MAX(I870-MAX(0,='Settings &amp; Rates'!$B$13-SUMIFS($I$8:I869,$E$8:E869,"Car/Van",$A$8:A869,"&gt;="&amp;='Settings &amp; Rates'!$B$3,$A$8:A869,"&lt;="&amp;='Settings &amp; Rates'!$B$4)),0)*='Settings &amp; Rates'!$B$9)/I870,IF(E870="Motorcycle",='Settings &amp; Rates'!$B$10,IF(E870="Bicycle",='Settings &amp; Rates'!$B$11,"")))),"")</f>
        <v/>
      </c>
      <c r="L870" s="6">
        <f>IF(E870="Car/Van",='Settings &amp; Rates'!$B$12*F870,0)</f>
        <v/>
      </c>
      <c r="M870" s="7">
        <f>IFERROR(IF(I870=0,"",IF(E870="Car/Van",  MIN(MAX(='Settings &amp; Rates'!$B$13-SUMIFS($I$8:I869,$E$8:E869,"Car/Van",$A$8:A869,"&gt;="&amp;='Settings &amp; Rates'!$B$3,$A$8:A869,"&lt;="&amp;='Settings &amp; Rates'!$B$4)),I870)*='Settings &amp; Rates'!$B$8 +MAX(I870-MAX(0,='Settings &amp; Rates'!$B$13-SUMIFS($I$8:I869,$E$8:E869,"Car/Van",$A$8:A869,"&gt;="&amp;='Settings &amp; Rates'!$B$3,$A$8:A869,"&lt;="&amp;='Settings &amp; Rates'!$B$4)),0)*='Settings &amp; Rates'!$B$9 +I870*F870*='Settings &amp; Rates'!$B$12,IF(E870="Motorcycle",I870*='Settings &amp; Rates'!$B$10,IF(E870="Bicycle",I870*='Settings &amp; Rates'!$B$11,0)))),"")</f>
        <v/>
      </c>
      <c r="N870" s="6" t="n"/>
    </row>
    <row r="871">
      <c r="A871" s="5" t="n"/>
      <c r="B871" s="6" t="n"/>
      <c r="C871" s="6" t="n"/>
      <c r="D871" s="6" t="n"/>
      <c r="E871" s="6" t="n"/>
      <c r="F871" s="6" t="n"/>
      <c r="G871" s="6" t="n"/>
      <c r="H871" s="6" t="n"/>
      <c r="I871" s="6" t="n"/>
      <c r="J871" s="6">
        <f>IF(E871&lt;&gt;"Car/Van","",SUMIFS($I$8:I871,$E$8:E871,"Car/Van",$A$8:A871,"&gt;="&amp;='Settings &amp; Rates'!$B$3,$A$8:A871,"&lt;="&amp;='Settings &amp; Rates'!$B$4))</f>
        <v/>
      </c>
      <c r="K871" s="6">
        <f>IFERROR(IF(I871=0,"",IF(E871="Car/Van",  (MIN(MAX(='Settings &amp; Rates'!$B$13-SUMIFS($I$8:I870,$E$8:E870,"Car/Van",$A$8:A870,"&gt;="&amp;='Settings &amp; Rates'!$B$3,$A$8:A870,"&lt;="&amp;='Settings &amp; Rates'!$B$4)),I871)*='Settings &amp; Rates'!$B$8  +MAX(I871-MAX(0,='Settings &amp; Rates'!$B$13-SUMIFS($I$8:I870,$E$8:E870,"Car/Van",$A$8:A870,"&gt;="&amp;='Settings &amp; Rates'!$B$3,$A$8:A870,"&lt;="&amp;='Settings &amp; Rates'!$B$4)),0)*='Settings &amp; Rates'!$B$9)/I871,IF(E871="Motorcycle",='Settings &amp; Rates'!$B$10,IF(E871="Bicycle",='Settings &amp; Rates'!$B$11,"")))),"")</f>
        <v/>
      </c>
      <c r="L871" s="6">
        <f>IF(E871="Car/Van",='Settings &amp; Rates'!$B$12*F871,0)</f>
        <v/>
      </c>
      <c r="M871" s="7">
        <f>IFERROR(IF(I871=0,"",IF(E871="Car/Van",  MIN(MAX(='Settings &amp; Rates'!$B$13-SUMIFS($I$8:I870,$E$8:E870,"Car/Van",$A$8:A870,"&gt;="&amp;='Settings &amp; Rates'!$B$3,$A$8:A870,"&lt;="&amp;='Settings &amp; Rates'!$B$4)),I871)*='Settings &amp; Rates'!$B$8 +MAX(I871-MAX(0,='Settings &amp; Rates'!$B$13-SUMIFS($I$8:I870,$E$8:E870,"Car/Van",$A$8:A870,"&gt;="&amp;='Settings &amp; Rates'!$B$3,$A$8:A870,"&lt;="&amp;='Settings &amp; Rates'!$B$4)),0)*='Settings &amp; Rates'!$B$9 +I871*F871*='Settings &amp; Rates'!$B$12,IF(E871="Motorcycle",I871*='Settings &amp; Rates'!$B$10,IF(E871="Bicycle",I871*='Settings &amp; Rates'!$B$11,0)))),"")</f>
        <v/>
      </c>
      <c r="N871" s="6" t="n"/>
    </row>
    <row r="872">
      <c r="A872" s="5" t="n"/>
      <c r="B872" s="6" t="n"/>
      <c r="C872" s="6" t="n"/>
      <c r="D872" s="6" t="n"/>
      <c r="E872" s="6" t="n"/>
      <c r="F872" s="6" t="n"/>
      <c r="G872" s="6" t="n"/>
      <c r="H872" s="6" t="n"/>
      <c r="I872" s="6" t="n"/>
      <c r="J872" s="6">
        <f>IF(E872&lt;&gt;"Car/Van","",SUMIFS($I$8:I872,$E$8:E872,"Car/Van",$A$8:A872,"&gt;="&amp;='Settings &amp; Rates'!$B$3,$A$8:A872,"&lt;="&amp;='Settings &amp; Rates'!$B$4))</f>
        <v/>
      </c>
      <c r="K872" s="6">
        <f>IFERROR(IF(I872=0,"",IF(E872="Car/Van",  (MIN(MAX(='Settings &amp; Rates'!$B$13-SUMIFS($I$8:I871,$E$8:E871,"Car/Van",$A$8:A871,"&gt;="&amp;='Settings &amp; Rates'!$B$3,$A$8:A871,"&lt;="&amp;='Settings &amp; Rates'!$B$4)),I872)*='Settings &amp; Rates'!$B$8  +MAX(I872-MAX(0,='Settings &amp; Rates'!$B$13-SUMIFS($I$8:I871,$E$8:E871,"Car/Van",$A$8:A871,"&gt;="&amp;='Settings &amp; Rates'!$B$3,$A$8:A871,"&lt;="&amp;='Settings &amp; Rates'!$B$4)),0)*='Settings &amp; Rates'!$B$9)/I872,IF(E872="Motorcycle",='Settings &amp; Rates'!$B$10,IF(E872="Bicycle",='Settings &amp; Rates'!$B$11,"")))),"")</f>
        <v/>
      </c>
      <c r="L872" s="6">
        <f>IF(E872="Car/Van",='Settings &amp; Rates'!$B$12*F872,0)</f>
        <v/>
      </c>
      <c r="M872" s="7">
        <f>IFERROR(IF(I872=0,"",IF(E872="Car/Van",  MIN(MAX(='Settings &amp; Rates'!$B$13-SUMIFS($I$8:I871,$E$8:E871,"Car/Van",$A$8:A871,"&gt;="&amp;='Settings &amp; Rates'!$B$3,$A$8:A871,"&lt;="&amp;='Settings &amp; Rates'!$B$4)),I872)*='Settings &amp; Rates'!$B$8 +MAX(I872-MAX(0,='Settings &amp; Rates'!$B$13-SUMIFS($I$8:I871,$E$8:E871,"Car/Van",$A$8:A871,"&gt;="&amp;='Settings &amp; Rates'!$B$3,$A$8:A871,"&lt;="&amp;='Settings &amp; Rates'!$B$4)),0)*='Settings &amp; Rates'!$B$9 +I872*F872*='Settings &amp; Rates'!$B$12,IF(E872="Motorcycle",I872*='Settings &amp; Rates'!$B$10,IF(E872="Bicycle",I872*='Settings &amp; Rates'!$B$11,0)))),"")</f>
        <v/>
      </c>
      <c r="N872" s="6" t="n"/>
    </row>
    <row r="873">
      <c r="A873" s="5" t="n"/>
      <c r="B873" s="6" t="n"/>
      <c r="C873" s="6" t="n"/>
      <c r="D873" s="6" t="n"/>
      <c r="E873" s="6" t="n"/>
      <c r="F873" s="6" t="n"/>
      <c r="G873" s="6" t="n"/>
      <c r="H873" s="6" t="n"/>
      <c r="I873" s="6" t="n"/>
      <c r="J873" s="6">
        <f>IF(E873&lt;&gt;"Car/Van","",SUMIFS($I$8:I873,$E$8:E873,"Car/Van",$A$8:A873,"&gt;="&amp;='Settings &amp; Rates'!$B$3,$A$8:A873,"&lt;="&amp;='Settings &amp; Rates'!$B$4))</f>
        <v/>
      </c>
      <c r="K873" s="6">
        <f>IFERROR(IF(I873=0,"",IF(E873="Car/Van",  (MIN(MAX(='Settings &amp; Rates'!$B$13-SUMIFS($I$8:I872,$E$8:E872,"Car/Van",$A$8:A872,"&gt;="&amp;='Settings &amp; Rates'!$B$3,$A$8:A872,"&lt;="&amp;='Settings &amp; Rates'!$B$4)),I873)*='Settings &amp; Rates'!$B$8  +MAX(I873-MAX(0,='Settings &amp; Rates'!$B$13-SUMIFS($I$8:I872,$E$8:E872,"Car/Van",$A$8:A872,"&gt;="&amp;='Settings &amp; Rates'!$B$3,$A$8:A872,"&lt;="&amp;='Settings &amp; Rates'!$B$4)),0)*='Settings &amp; Rates'!$B$9)/I873,IF(E873="Motorcycle",='Settings &amp; Rates'!$B$10,IF(E873="Bicycle",='Settings &amp; Rates'!$B$11,"")))),"")</f>
        <v/>
      </c>
      <c r="L873" s="6">
        <f>IF(E873="Car/Van",='Settings &amp; Rates'!$B$12*F873,0)</f>
        <v/>
      </c>
      <c r="M873" s="7">
        <f>IFERROR(IF(I873=0,"",IF(E873="Car/Van",  MIN(MAX(='Settings &amp; Rates'!$B$13-SUMIFS($I$8:I872,$E$8:E872,"Car/Van",$A$8:A872,"&gt;="&amp;='Settings &amp; Rates'!$B$3,$A$8:A872,"&lt;="&amp;='Settings &amp; Rates'!$B$4)),I873)*='Settings &amp; Rates'!$B$8 +MAX(I873-MAX(0,='Settings &amp; Rates'!$B$13-SUMIFS($I$8:I872,$E$8:E872,"Car/Van",$A$8:A872,"&gt;="&amp;='Settings &amp; Rates'!$B$3,$A$8:A872,"&lt;="&amp;='Settings &amp; Rates'!$B$4)),0)*='Settings &amp; Rates'!$B$9 +I873*F873*='Settings &amp; Rates'!$B$12,IF(E873="Motorcycle",I873*='Settings &amp; Rates'!$B$10,IF(E873="Bicycle",I873*='Settings &amp; Rates'!$B$11,0)))),"")</f>
        <v/>
      </c>
      <c r="N873" s="6" t="n"/>
    </row>
    <row r="874">
      <c r="A874" s="5" t="n"/>
      <c r="B874" s="6" t="n"/>
      <c r="C874" s="6" t="n"/>
      <c r="D874" s="6" t="n"/>
      <c r="E874" s="6" t="n"/>
      <c r="F874" s="6" t="n"/>
      <c r="G874" s="6" t="n"/>
      <c r="H874" s="6" t="n"/>
      <c r="I874" s="6" t="n"/>
      <c r="J874" s="6">
        <f>IF(E874&lt;&gt;"Car/Van","",SUMIFS($I$8:I874,$E$8:E874,"Car/Van",$A$8:A874,"&gt;="&amp;='Settings &amp; Rates'!$B$3,$A$8:A874,"&lt;="&amp;='Settings &amp; Rates'!$B$4))</f>
        <v/>
      </c>
      <c r="K874" s="6">
        <f>IFERROR(IF(I874=0,"",IF(E874="Car/Van",  (MIN(MAX(='Settings &amp; Rates'!$B$13-SUMIFS($I$8:I873,$E$8:E873,"Car/Van",$A$8:A873,"&gt;="&amp;='Settings &amp; Rates'!$B$3,$A$8:A873,"&lt;="&amp;='Settings &amp; Rates'!$B$4)),I874)*='Settings &amp; Rates'!$B$8  +MAX(I874-MAX(0,='Settings &amp; Rates'!$B$13-SUMIFS($I$8:I873,$E$8:E873,"Car/Van",$A$8:A873,"&gt;="&amp;='Settings &amp; Rates'!$B$3,$A$8:A873,"&lt;="&amp;='Settings &amp; Rates'!$B$4)),0)*='Settings &amp; Rates'!$B$9)/I874,IF(E874="Motorcycle",='Settings &amp; Rates'!$B$10,IF(E874="Bicycle",='Settings &amp; Rates'!$B$11,"")))),"")</f>
        <v/>
      </c>
      <c r="L874" s="6">
        <f>IF(E874="Car/Van",='Settings &amp; Rates'!$B$12*F874,0)</f>
        <v/>
      </c>
      <c r="M874" s="7">
        <f>IFERROR(IF(I874=0,"",IF(E874="Car/Van",  MIN(MAX(='Settings &amp; Rates'!$B$13-SUMIFS($I$8:I873,$E$8:E873,"Car/Van",$A$8:A873,"&gt;="&amp;='Settings &amp; Rates'!$B$3,$A$8:A873,"&lt;="&amp;='Settings &amp; Rates'!$B$4)),I874)*='Settings &amp; Rates'!$B$8 +MAX(I874-MAX(0,='Settings &amp; Rates'!$B$13-SUMIFS($I$8:I873,$E$8:E873,"Car/Van",$A$8:A873,"&gt;="&amp;='Settings &amp; Rates'!$B$3,$A$8:A873,"&lt;="&amp;='Settings &amp; Rates'!$B$4)),0)*='Settings &amp; Rates'!$B$9 +I874*F874*='Settings &amp; Rates'!$B$12,IF(E874="Motorcycle",I874*='Settings &amp; Rates'!$B$10,IF(E874="Bicycle",I874*='Settings &amp; Rates'!$B$11,0)))),"")</f>
        <v/>
      </c>
      <c r="N874" s="6" t="n"/>
    </row>
    <row r="875">
      <c r="A875" s="5" t="n"/>
      <c r="B875" s="6" t="n"/>
      <c r="C875" s="6" t="n"/>
      <c r="D875" s="6" t="n"/>
      <c r="E875" s="6" t="n"/>
      <c r="F875" s="6" t="n"/>
      <c r="G875" s="6" t="n"/>
      <c r="H875" s="6" t="n"/>
      <c r="I875" s="6" t="n"/>
      <c r="J875" s="6">
        <f>IF(E875&lt;&gt;"Car/Van","",SUMIFS($I$8:I875,$E$8:E875,"Car/Van",$A$8:A875,"&gt;="&amp;='Settings &amp; Rates'!$B$3,$A$8:A875,"&lt;="&amp;='Settings &amp; Rates'!$B$4))</f>
        <v/>
      </c>
      <c r="K875" s="6">
        <f>IFERROR(IF(I875=0,"",IF(E875="Car/Van",  (MIN(MAX(='Settings &amp; Rates'!$B$13-SUMIFS($I$8:I874,$E$8:E874,"Car/Van",$A$8:A874,"&gt;="&amp;='Settings &amp; Rates'!$B$3,$A$8:A874,"&lt;="&amp;='Settings &amp; Rates'!$B$4)),I875)*='Settings &amp; Rates'!$B$8  +MAX(I875-MAX(0,='Settings &amp; Rates'!$B$13-SUMIFS($I$8:I874,$E$8:E874,"Car/Van",$A$8:A874,"&gt;="&amp;='Settings &amp; Rates'!$B$3,$A$8:A874,"&lt;="&amp;='Settings &amp; Rates'!$B$4)),0)*='Settings &amp; Rates'!$B$9)/I875,IF(E875="Motorcycle",='Settings &amp; Rates'!$B$10,IF(E875="Bicycle",='Settings &amp; Rates'!$B$11,"")))),"")</f>
        <v/>
      </c>
      <c r="L875" s="6">
        <f>IF(E875="Car/Van",='Settings &amp; Rates'!$B$12*F875,0)</f>
        <v/>
      </c>
      <c r="M875" s="7">
        <f>IFERROR(IF(I875=0,"",IF(E875="Car/Van",  MIN(MAX(='Settings &amp; Rates'!$B$13-SUMIFS($I$8:I874,$E$8:E874,"Car/Van",$A$8:A874,"&gt;="&amp;='Settings &amp; Rates'!$B$3,$A$8:A874,"&lt;="&amp;='Settings &amp; Rates'!$B$4)),I875)*='Settings &amp; Rates'!$B$8 +MAX(I875-MAX(0,='Settings &amp; Rates'!$B$13-SUMIFS($I$8:I874,$E$8:E874,"Car/Van",$A$8:A874,"&gt;="&amp;='Settings &amp; Rates'!$B$3,$A$8:A874,"&lt;="&amp;='Settings &amp; Rates'!$B$4)),0)*='Settings &amp; Rates'!$B$9 +I875*F875*='Settings &amp; Rates'!$B$12,IF(E875="Motorcycle",I875*='Settings &amp; Rates'!$B$10,IF(E875="Bicycle",I875*='Settings &amp; Rates'!$B$11,0)))),"")</f>
        <v/>
      </c>
      <c r="N875" s="6" t="n"/>
    </row>
    <row r="876">
      <c r="A876" s="5" t="n"/>
      <c r="B876" s="6" t="n"/>
      <c r="C876" s="6" t="n"/>
      <c r="D876" s="6" t="n"/>
      <c r="E876" s="6" t="n"/>
      <c r="F876" s="6" t="n"/>
      <c r="G876" s="6" t="n"/>
      <c r="H876" s="6" t="n"/>
      <c r="I876" s="6" t="n"/>
      <c r="J876" s="6">
        <f>IF(E876&lt;&gt;"Car/Van","",SUMIFS($I$8:I876,$E$8:E876,"Car/Van",$A$8:A876,"&gt;="&amp;='Settings &amp; Rates'!$B$3,$A$8:A876,"&lt;="&amp;='Settings &amp; Rates'!$B$4))</f>
        <v/>
      </c>
      <c r="K876" s="6">
        <f>IFERROR(IF(I876=0,"",IF(E876="Car/Van",  (MIN(MAX(='Settings &amp; Rates'!$B$13-SUMIFS($I$8:I875,$E$8:E875,"Car/Van",$A$8:A875,"&gt;="&amp;='Settings &amp; Rates'!$B$3,$A$8:A875,"&lt;="&amp;='Settings &amp; Rates'!$B$4)),I876)*='Settings &amp; Rates'!$B$8  +MAX(I876-MAX(0,='Settings &amp; Rates'!$B$13-SUMIFS($I$8:I875,$E$8:E875,"Car/Van",$A$8:A875,"&gt;="&amp;='Settings &amp; Rates'!$B$3,$A$8:A875,"&lt;="&amp;='Settings &amp; Rates'!$B$4)),0)*='Settings &amp; Rates'!$B$9)/I876,IF(E876="Motorcycle",='Settings &amp; Rates'!$B$10,IF(E876="Bicycle",='Settings &amp; Rates'!$B$11,"")))),"")</f>
        <v/>
      </c>
      <c r="L876" s="6">
        <f>IF(E876="Car/Van",='Settings &amp; Rates'!$B$12*F876,0)</f>
        <v/>
      </c>
      <c r="M876" s="7">
        <f>IFERROR(IF(I876=0,"",IF(E876="Car/Van",  MIN(MAX(='Settings &amp; Rates'!$B$13-SUMIFS($I$8:I875,$E$8:E875,"Car/Van",$A$8:A875,"&gt;="&amp;='Settings &amp; Rates'!$B$3,$A$8:A875,"&lt;="&amp;='Settings &amp; Rates'!$B$4)),I876)*='Settings &amp; Rates'!$B$8 +MAX(I876-MAX(0,='Settings &amp; Rates'!$B$13-SUMIFS($I$8:I875,$E$8:E875,"Car/Van",$A$8:A875,"&gt;="&amp;='Settings &amp; Rates'!$B$3,$A$8:A875,"&lt;="&amp;='Settings &amp; Rates'!$B$4)),0)*='Settings &amp; Rates'!$B$9 +I876*F876*='Settings &amp; Rates'!$B$12,IF(E876="Motorcycle",I876*='Settings &amp; Rates'!$B$10,IF(E876="Bicycle",I876*='Settings &amp; Rates'!$B$11,0)))),"")</f>
        <v/>
      </c>
      <c r="N876" s="6" t="n"/>
    </row>
    <row r="877">
      <c r="A877" s="5" t="n"/>
      <c r="B877" s="6" t="n"/>
      <c r="C877" s="6" t="n"/>
      <c r="D877" s="6" t="n"/>
      <c r="E877" s="6" t="n"/>
      <c r="F877" s="6" t="n"/>
      <c r="G877" s="6" t="n"/>
      <c r="H877" s="6" t="n"/>
      <c r="I877" s="6" t="n"/>
      <c r="J877" s="6">
        <f>IF(E877&lt;&gt;"Car/Van","",SUMIFS($I$8:I877,$E$8:E877,"Car/Van",$A$8:A877,"&gt;="&amp;='Settings &amp; Rates'!$B$3,$A$8:A877,"&lt;="&amp;='Settings &amp; Rates'!$B$4))</f>
        <v/>
      </c>
      <c r="K877" s="6">
        <f>IFERROR(IF(I877=0,"",IF(E877="Car/Van",  (MIN(MAX(='Settings &amp; Rates'!$B$13-SUMIFS($I$8:I876,$E$8:E876,"Car/Van",$A$8:A876,"&gt;="&amp;='Settings &amp; Rates'!$B$3,$A$8:A876,"&lt;="&amp;='Settings &amp; Rates'!$B$4)),I877)*='Settings &amp; Rates'!$B$8  +MAX(I877-MAX(0,='Settings &amp; Rates'!$B$13-SUMIFS($I$8:I876,$E$8:E876,"Car/Van",$A$8:A876,"&gt;="&amp;='Settings &amp; Rates'!$B$3,$A$8:A876,"&lt;="&amp;='Settings &amp; Rates'!$B$4)),0)*='Settings &amp; Rates'!$B$9)/I877,IF(E877="Motorcycle",='Settings &amp; Rates'!$B$10,IF(E877="Bicycle",='Settings &amp; Rates'!$B$11,"")))),"")</f>
        <v/>
      </c>
      <c r="L877" s="6">
        <f>IF(E877="Car/Van",='Settings &amp; Rates'!$B$12*F877,0)</f>
        <v/>
      </c>
      <c r="M877" s="7">
        <f>IFERROR(IF(I877=0,"",IF(E877="Car/Van",  MIN(MAX(='Settings &amp; Rates'!$B$13-SUMIFS($I$8:I876,$E$8:E876,"Car/Van",$A$8:A876,"&gt;="&amp;='Settings &amp; Rates'!$B$3,$A$8:A876,"&lt;="&amp;='Settings &amp; Rates'!$B$4)),I877)*='Settings &amp; Rates'!$B$8 +MAX(I877-MAX(0,='Settings &amp; Rates'!$B$13-SUMIFS($I$8:I876,$E$8:E876,"Car/Van",$A$8:A876,"&gt;="&amp;='Settings &amp; Rates'!$B$3,$A$8:A876,"&lt;="&amp;='Settings &amp; Rates'!$B$4)),0)*='Settings &amp; Rates'!$B$9 +I877*F877*='Settings &amp; Rates'!$B$12,IF(E877="Motorcycle",I877*='Settings &amp; Rates'!$B$10,IF(E877="Bicycle",I877*='Settings &amp; Rates'!$B$11,0)))),"")</f>
        <v/>
      </c>
      <c r="N877" s="6" t="n"/>
    </row>
    <row r="878">
      <c r="A878" s="5" t="n"/>
      <c r="B878" s="6" t="n"/>
      <c r="C878" s="6" t="n"/>
      <c r="D878" s="6" t="n"/>
      <c r="E878" s="6" t="n"/>
      <c r="F878" s="6" t="n"/>
      <c r="G878" s="6" t="n"/>
      <c r="H878" s="6" t="n"/>
      <c r="I878" s="6" t="n"/>
      <c r="J878" s="6">
        <f>IF(E878&lt;&gt;"Car/Van","",SUMIFS($I$8:I878,$E$8:E878,"Car/Van",$A$8:A878,"&gt;="&amp;='Settings &amp; Rates'!$B$3,$A$8:A878,"&lt;="&amp;='Settings &amp; Rates'!$B$4))</f>
        <v/>
      </c>
      <c r="K878" s="6">
        <f>IFERROR(IF(I878=0,"",IF(E878="Car/Van",  (MIN(MAX(='Settings &amp; Rates'!$B$13-SUMIFS($I$8:I877,$E$8:E877,"Car/Van",$A$8:A877,"&gt;="&amp;='Settings &amp; Rates'!$B$3,$A$8:A877,"&lt;="&amp;='Settings &amp; Rates'!$B$4)),I878)*='Settings &amp; Rates'!$B$8  +MAX(I878-MAX(0,='Settings &amp; Rates'!$B$13-SUMIFS($I$8:I877,$E$8:E877,"Car/Van",$A$8:A877,"&gt;="&amp;='Settings &amp; Rates'!$B$3,$A$8:A877,"&lt;="&amp;='Settings &amp; Rates'!$B$4)),0)*='Settings &amp; Rates'!$B$9)/I878,IF(E878="Motorcycle",='Settings &amp; Rates'!$B$10,IF(E878="Bicycle",='Settings &amp; Rates'!$B$11,"")))),"")</f>
        <v/>
      </c>
      <c r="L878" s="6">
        <f>IF(E878="Car/Van",='Settings &amp; Rates'!$B$12*F878,0)</f>
        <v/>
      </c>
      <c r="M878" s="7">
        <f>IFERROR(IF(I878=0,"",IF(E878="Car/Van",  MIN(MAX(='Settings &amp; Rates'!$B$13-SUMIFS($I$8:I877,$E$8:E877,"Car/Van",$A$8:A877,"&gt;="&amp;='Settings &amp; Rates'!$B$3,$A$8:A877,"&lt;="&amp;='Settings &amp; Rates'!$B$4)),I878)*='Settings &amp; Rates'!$B$8 +MAX(I878-MAX(0,='Settings &amp; Rates'!$B$13-SUMIFS($I$8:I877,$E$8:E877,"Car/Van",$A$8:A877,"&gt;="&amp;='Settings &amp; Rates'!$B$3,$A$8:A877,"&lt;="&amp;='Settings &amp; Rates'!$B$4)),0)*='Settings &amp; Rates'!$B$9 +I878*F878*='Settings &amp; Rates'!$B$12,IF(E878="Motorcycle",I878*='Settings &amp; Rates'!$B$10,IF(E878="Bicycle",I878*='Settings &amp; Rates'!$B$11,0)))),"")</f>
        <v/>
      </c>
      <c r="N878" s="6" t="n"/>
    </row>
    <row r="879">
      <c r="A879" s="5" t="n"/>
      <c r="B879" s="6" t="n"/>
      <c r="C879" s="6" t="n"/>
      <c r="D879" s="6" t="n"/>
      <c r="E879" s="6" t="n"/>
      <c r="F879" s="6" t="n"/>
      <c r="G879" s="6" t="n"/>
      <c r="H879" s="6" t="n"/>
      <c r="I879" s="6" t="n"/>
      <c r="J879" s="6">
        <f>IF(E879&lt;&gt;"Car/Van","",SUMIFS($I$8:I879,$E$8:E879,"Car/Van",$A$8:A879,"&gt;="&amp;='Settings &amp; Rates'!$B$3,$A$8:A879,"&lt;="&amp;='Settings &amp; Rates'!$B$4))</f>
        <v/>
      </c>
      <c r="K879" s="6">
        <f>IFERROR(IF(I879=0,"",IF(E879="Car/Van",  (MIN(MAX(='Settings &amp; Rates'!$B$13-SUMIFS($I$8:I878,$E$8:E878,"Car/Van",$A$8:A878,"&gt;="&amp;='Settings &amp; Rates'!$B$3,$A$8:A878,"&lt;="&amp;='Settings &amp; Rates'!$B$4)),I879)*='Settings &amp; Rates'!$B$8  +MAX(I879-MAX(0,='Settings &amp; Rates'!$B$13-SUMIFS($I$8:I878,$E$8:E878,"Car/Van",$A$8:A878,"&gt;="&amp;='Settings &amp; Rates'!$B$3,$A$8:A878,"&lt;="&amp;='Settings &amp; Rates'!$B$4)),0)*='Settings &amp; Rates'!$B$9)/I879,IF(E879="Motorcycle",='Settings &amp; Rates'!$B$10,IF(E879="Bicycle",='Settings &amp; Rates'!$B$11,"")))),"")</f>
        <v/>
      </c>
      <c r="L879" s="6">
        <f>IF(E879="Car/Van",='Settings &amp; Rates'!$B$12*F879,0)</f>
        <v/>
      </c>
      <c r="M879" s="7">
        <f>IFERROR(IF(I879=0,"",IF(E879="Car/Van",  MIN(MAX(='Settings &amp; Rates'!$B$13-SUMIFS($I$8:I878,$E$8:E878,"Car/Van",$A$8:A878,"&gt;="&amp;='Settings &amp; Rates'!$B$3,$A$8:A878,"&lt;="&amp;='Settings &amp; Rates'!$B$4)),I879)*='Settings &amp; Rates'!$B$8 +MAX(I879-MAX(0,='Settings &amp; Rates'!$B$13-SUMIFS($I$8:I878,$E$8:E878,"Car/Van",$A$8:A878,"&gt;="&amp;='Settings &amp; Rates'!$B$3,$A$8:A878,"&lt;="&amp;='Settings &amp; Rates'!$B$4)),0)*='Settings &amp; Rates'!$B$9 +I879*F879*='Settings &amp; Rates'!$B$12,IF(E879="Motorcycle",I879*='Settings &amp; Rates'!$B$10,IF(E879="Bicycle",I879*='Settings &amp; Rates'!$B$11,0)))),"")</f>
        <v/>
      </c>
      <c r="N879" s="6" t="n"/>
    </row>
    <row r="880">
      <c r="A880" s="5" t="n"/>
      <c r="B880" s="6" t="n"/>
      <c r="C880" s="6" t="n"/>
      <c r="D880" s="6" t="n"/>
      <c r="E880" s="6" t="n"/>
      <c r="F880" s="6" t="n"/>
      <c r="G880" s="6" t="n"/>
      <c r="H880" s="6" t="n"/>
      <c r="I880" s="6" t="n"/>
      <c r="J880" s="6">
        <f>IF(E880&lt;&gt;"Car/Van","",SUMIFS($I$8:I880,$E$8:E880,"Car/Van",$A$8:A880,"&gt;="&amp;='Settings &amp; Rates'!$B$3,$A$8:A880,"&lt;="&amp;='Settings &amp; Rates'!$B$4))</f>
        <v/>
      </c>
      <c r="K880" s="6">
        <f>IFERROR(IF(I880=0,"",IF(E880="Car/Van",  (MIN(MAX(='Settings &amp; Rates'!$B$13-SUMIFS($I$8:I879,$E$8:E879,"Car/Van",$A$8:A879,"&gt;="&amp;='Settings &amp; Rates'!$B$3,$A$8:A879,"&lt;="&amp;='Settings &amp; Rates'!$B$4)),I880)*='Settings &amp; Rates'!$B$8  +MAX(I880-MAX(0,='Settings &amp; Rates'!$B$13-SUMIFS($I$8:I879,$E$8:E879,"Car/Van",$A$8:A879,"&gt;="&amp;='Settings &amp; Rates'!$B$3,$A$8:A879,"&lt;="&amp;='Settings &amp; Rates'!$B$4)),0)*='Settings &amp; Rates'!$B$9)/I880,IF(E880="Motorcycle",='Settings &amp; Rates'!$B$10,IF(E880="Bicycle",='Settings &amp; Rates'!$B$11,"")))),"")</f>
        <v/>
      </c>
      <c r="L880" s="6">
        <f>IF(E880="Car/Van",='Settings &amp; Rates'!$B$12*F880,0)</f>
        <v/>
      </c>
      <c r="M880" s="7">
        <f>IFERROR(IF(I880=0,"",IF(E880="Car/Van",  MIN(MAX(='Settings &amp; Rates'!$B$13-SUMIFS($I$8:I879,$E$8:E879,"Car/Van",$A$8:A879,"&gt;="&amp;='Settings &amp; Rates'!$B$3,$A$8:A879,"&lt;="&amp;='Settings &amp; Rates'!$B$4)),I880)*='Settings &amp; Rates'!$B$8 +MAX(I880-MAX(0,='Settings &amp; Rates'!$B$13-SUMIFS($I$8:I879,$E$8:E879,"Car/Van",$A$8:A879,"&gt;="&amp;='Settings &amp; Rates'!$B$3,$A$8:A879,"&lt;="&amp;='Settings &amp; Rates'!$B$4)),0)*='Settings &amp; Rates'!$B$9 +I880*F880*='Settings &amp; Rates'!$B$12,IF(E880="Motorcycle",I880*='Settings &amp; Rates'!$B$10,IF(E880="Bicycle",I880*='Settings &amp; Rates'!$B$11,0)))),"")</f>
        <v/>
      </c>
      <c r="N880" s="6" t="n"/>
    </row>
    <row r="881">
      <c r="A881" s="5" t="n"/>
      <c r="B881" s="6" t="n"/>
      <c r="C881" s="6" t="n"/>
      <c r="D881" s="6" t="n"/>
      <c r="E881" s="6" t="n"/>
      <c r="F881" s="6" t="n"/>
      <c r="G881" s="6" t="n"/>
      <c r="H881" s="6" t="n"/>
      <c r="I881" s="6" t="n"/>
      <c r="J881" s="6">
        <f>IF(E881&lt;&gt;"Car/Van","",SUMIFS($I$8:I881,$E$8:E881,"Car/Van",$A$8:A881,"&gt;="&amp;='Settings &amp; Rates'!$B$3,$A$8:A881,"&lt;="&amp;='Settings &amp; Rates'!$B$4))</f>
        <v/>
      </c>
      <c r="K881" s="6">
        <f>IFERROR(IF(I881=0,"",IF(E881="Car/Van",  (MIN(MAX(='Settings &amp; Rates'!$B$13-SUMIFS($I$8:I880,$E$8:E880,"Car/Van",$A$8:A880,"&gt;="&amp;='Settings &amp; Rates'!$B$3,$A$8:A880,"&lt;="&amp;='Settings &amp; Rates'!$B$4)),I881)*='Settings &amp; Rates'!$B$8  +MAX(I881-MAX(0,='Settings &amp; Rates'!$B$13-SUMIFS($I$8:I880,$E$8:E880,"Car/Van",$A$8:A880,"&gt;="&amp;='Settings &amp; Rates'!$B$3,$A$8:A880,"&lt;="&amp;='Settings &amp; Rates'!$B$4)),0)*='Settings &amp; Rates'!$B$9)/I881,IF(E881="Motorcycle",='Settings &amp; Rates'!$B$10,IF(E881="Bicycle",='Settings &amp; Rates'!$B$11,"")))),"")</f>
        <v/>
      </c>
      <c r="L881" s="6">
        <f>IF(E881="Car/Van",='Settings &amp; Rates'!$B$12*F881,0)</f>
        <v/>
      </c>
      <c r="M881" s="7">
        <f>IFERROR(IF(I881=0,"",IF(E881="Car/Van",  MIN(MAX(='Settings &amp; Rates'!$B$13-SUMIFS($I$8:I880,$E$8:E880,"Car/Van",$A$8:A880,"&gt;="&amp;='Settings &amp; Rates'!$B$3,$A$8:A880,"&lt;="&amp;='Settings &amp; Rates'!$B$4)),I881)*='Settings &amp; Rates'!$B$8 +MAX(I881-MAX(0,='Settings &amp; Rates'!$B$13-SUMIFS($I$8:I880,$E$8:E880,"Car/Van",$A$8:A880,"&gt;="&amp;='Settings &amp; Rates'!$B$3,$A$8:A880,"&lt;="&amp;='Settings &amp; Rates'!$B$4)),0)*='Settings &amp; Rates'!$B$9 +I881*F881*='Settings &amp; Rates'!$B$12,IF(E881="Motorcycle",I881*='Settings &amp; Rates'!$B$10,IF(E881="Bicycle",I881*='Settings &amp; Rates'!$B$11,0)))),"")</f>
        <v/>
      </c>
      <c r="N881" s="6" t="n"/>
    </row>
    <row r="882">
      <c r="A882" s="5" t="n"/>
      <c r="B882" s="6" t="n"/>
      <c r="C882" s="6" t="n"/>
      <c r="D882" s="6" t="n"/>
      <c r="E882" s="6" t="n"/>
      <c r="F882" s="6" t="n"/>
      <c r="G882" s="6" t="n"/>
      <c r="H882" s="6" t="n"/>
      <c r="I882" s="6" t="n"/>
      <c r="J882" s="6">
        <f>IF(E882&lt;&gt;"Car/Van","",SUMIFS($I$8:I882,$E$8:E882,"Car/Van",$A$8:A882,"&gt;="&amp;='Settings &amp; Rates'!$B$3,$A$8:A882,"&lt;="&amp;='Settings &amp; Rates'!$B$4))</f>
        <v/>
      </c>
      <c r="K882" s="6">
        <f>IFERROR(IF(I882=0,"",IF(E882="Car/Van",  (MIN(MAX(='Settings &amp; Rates'!$B$13-SUMIFS($I$8:I881,$E$8:E881,"Car/Van",$A$8:A881,"&gt;="&amp;='Settings &amp; Rates'!$B$3,$A$8:A881,"&lt;="&amp;='Settings &amp; Rates'!$B$4)),I882)*='Settings &amp; Rates'!$B$8  +MAX(I882-MAX(0,='Settings &amp; Rates'!$B$13-SUMIFS($I$8:I881,$E$8:E881,"Car/Van",$A$8:A881,"&gt;="&amp;='Settings &amp; Rates'!$B$3,$A$8:A881,"&lt;="&amp;='Settings &amp; Rates'!$B$4)),0)*='Settings &amp; Rates'!$B$9)/I882,IF(E882="Motorcycle",='Settings &amp; Rates'!$B$10,IF(E882="Bicycle",='Settings &amp; Rates'!$B$11,"")))),"")</f>
        <v/>
      </c>
      <c r="L882" s="6">
        <f>IF(E882="Car/Van",='Settings &amp; Rates'!$B$12*F882,0)</f>
        <v/>
      </c>
      <c r="M882" s="7">
        <f>IFERROR(IF(I882=0,"",IF(E882="Car/Van",  MIN(MAX(='Settings &amp; Rates'!$B$13-SUMIFS($I$8:I881,$E$8:E881,"Car/Van",$A$8:A881,"&gt;="&amp;='Settings &amp; Rates'!$B$3,$A$8:A881,"&lt;="&amp;='Settings &amp; Rates'!$B$4)),I882)*='Settings &amp; Rates'!$B$8 +MAX(I882-MAX(0,='Settings &amp; Rates'!$B$13-SUMIFS($I$8:I881,$E$8:E881,"Car/Van",$A$8:A881,"&gt;="&amp;='Settings &amp; Rates'!$B$3,$A$8:A881,"&lt;="&amp;='Settings &amp; Rates'!$B$4)),0)*='Settings &amp; Rates'!$B$9 +I882*F882*='Settings &amp; Rates'!$B$12,IF(E882="Motorcycle",I882*='Settings &amp; Rates'!$B$10,IF(E882="Bicycle",I882*='Settings &amp; Rates'!$B$11,0)))),"")</f>
        <v/>
      </c>
      <c r="N882" s="6" t="n"/>
    </row>
    <row r="883">
      <c r="A883" s="5" t="n"/>
      <c r="B883" s="6" t="n"/>
      <c r="C883" s="6" t="n"/>
      <c r="D883" s="6" t="n"/>
      <c r="E883" s="6" t="n"/>
      <c r="F883" s="6" t="n"/>
      <c r="G883" s="6" t="n"/>
      <c r="H883" s="6" t="n"/>
      <c r="I883" s="6" t="n"/>
      <c r="J883" s="6">
        <f>IF(E883&lt;&gt;"Car/Van","",SUMIFS($I$8:I883,$E$8:E883,"Car/Van",$A$8:A883,"&gt;="&amp;='Settings &amp; Rates'!$B$3,$A$8:A883,"&lt;="&amp;='Settings &amp; Rates'!$B$4))</f>
        <v/>
      </c>
      <c r="K883" s="6">
        <f>IFERROR(IF(I883=0,"",IF(E883="Car/Van",  (MIN(MAX(='Settings &amp; Rates'!$B$13-SUMIFS($I$8:I882,$E$8:E882,"Car/Van",$A$8:A882,"&gt;="&amp;='Settings &amp; Rates'!$B$3,$A$8:A882,"&lt;="&amp;='Settings &amp; Rates'!$B$4)),I883)*='Settings &amp; Rates'!$B$8  +MAX(I883-MAX(0,='Settings &amp; Rates'!$B$13-SUMIFS($I$8:I882,$E$8:E882,"Car/Van",$A$8:A882,"&gt;="&amp;='Settings &amp; Rates'!$B$3,$A$8:A882,"&lt;="&amp;='Settings &amp; Rates'!$B$4)),0)*='Settings &amp; Rates'!$B$9)/I883,IF(E883="Motorcycle",='Settings &amp; Rates'!$B$10,IF(E883="Bicycle",='Settings &amp; Rates'!$B$11,"")))),"")</f>
        <v/>
      </c>
      <c r="L883" s="6">
        <f>IF(E883="Car/Van",='Settings &amp; Rates'!$B$12*F883,0)</f>
        <v/>
      </c>
      <c r="M883" s="7">
        <f>IFERROR(IF(I883=0,"",IF(E883="Car/Van",  MIN(MAX(='Settings &amp; Rates'!$B$13-SUMIFS($I$8:I882,$E$8:E882,"Car/Van",$A$8:A882,"&gt;="&amp;='Settings &amp; Rates'!$B$3,$A$8:A882,"&lt;="&amp;='Settings &amp; Rates'!$B$4)),I883)*='Settings &amp; Rates'!$B$8 +MAX(I883-MAX(0,='Settings &amp; Rates'!$B$13-SUMIFS($I$8:I882,$E$8:E882,"Car/Van",$A$8:A882,"&gt;="&amp;='Settings &amp; Rates'!$B$3,$A$8:A882,"&lt;="&amp;='Settings &amp; Rates'!$B$4)),0)*='Settings &amp; Rates'!$B$9 +I883*F883*='Settings &amp; Rates'!$B$12,IF(E883="Motorcycle",I883*='Settings &amp; Rates'!$B$10,IF(E883="Bicycle",I883*='Settings &amp; Rates'!$B$11,0)))),"")</f>
        <v/>
      </c>
      <c r="N883" s="6" t="n"/>
    </row>
    <row r="884">
      <c r="A884" s="5" t="n"/>
      <c r="B884" s="6" t="n"/>
      <c r="C884" s="6" t="n"/>
      <c r="D884" s="6" t="n"/>
      <c r="E884" s="6" t="n"/>
      <c r="F884" s="6" t="n"/>
      <c r="G884" s="6" t="n"/>
      <c r="H884" s="6" t="n"/>
      <c r="I884" s="6" t="n"/>
      <c r="J884" s="6">
        <f>IF(E884&lt;&gt;"Car/Van","",SUMIFS($I$8:I884,$E$8:E884,"Car/Van",$A$8:A884,"&gt;="&amp;='Settings &amp; Rates'!$B$3,$A$8:A884,"&lt;="&amp;='Settings &amp; Rates'!$B$4))</f>
        <v/>
      </c>
      <c r="K884" s="6">
        <f>IFERROR(IF(I884=0,"",IF(E884="Car/Van",  (MIN(MAX(='Settings &amp; Rates'!$B$13-SUMIFS($I$8:I883,$E$8:E883,"Car/Van",$A$8:A883,"&gt;="&amp;='Settings &amp; Rates'!$B$3,$A$8:A883,"&lt;="&amp;='Settings &amp; Rates'!$B$4)),I884)*='Settings &amp; Rates'!$B$8  +MAX(I884-MAX(0,='Settings &amp; Rates'!$B$13-SUMIFS($I$8:I883,$E$8:E883,"Car/Van",$A$8:A883,"&gt;="&amp;='Settings &amp; Rates'!$B$3,$A$8:A883,"&lt;="&amp;='Settings &amp; Rates'!$B$4)),0)*='Settings &amp; Rates'!$B$9)/I884,IF(E884="Motorcycle",='Settings &amp; Rates'!$B$10,IF(E884="Bicycle",='Settings &amp; Rates'!$B$11,"")))),"")</f>
        <v/>
      </c>
      <c r="L884" s="6">
        <f>IF(E884="Car/Van",='Settings &amp; Rates'!$B$12*F884,0)</f>
        <v/>
      </c>
      <c r="M884" s="7">
        <f>IFERROR(IF(I884=0,"",IF(E884="Car/Van",  MIN(MAX(='Settings &amp; Rates'!$B$13-SUMIFS($I$8:I883,$E$8:E883,"Car/Van",$A$8:A883,"&gt;="&amp;='Settings &amp; Rates'!$B$3,$A$8:A883,"&lt;="&amp;='Settings &amp; Rates'!$B$4)),I884)*='Settings &amp; Rates'!$B$8 +MAX(I884-MAX(0,='Settings &amp; Rates'!$B$13-SUMIFS($I$8:I883,$E$8:E883,"Car/Van",$A$8:A883,"&gt;="&amp;='Settings &amp; Rates'!$B$3,$A$8:A883,"&lt;="&amp;='Settings &amp; Rates'!$B$4)),0)*='Settings &amp; Rates'!$B$9 +I884*F884*='Settings &amp; Rates'!$B$12,IF(E884="Motorcycle",I884*='Settings &amp; Rates'!$B$10,IF(E884="Bicycle",I884*='Settings &amp; Rates'!$B$11,0)))),"")</f>
        <v/>
      </c>
      <c r="N884" s="6" t="n"/>
    </row>
    <row r="885">
      <c r="A885" s="5" t="n"/>
      <c r="B885" s="6" t="n"/>
      <c r="C885" s="6" t="n"/>
      <c r="D885" s="6" t="n"/>
      <c r="E885" s="6" t="n"/>
      <c r="F885" s="6" t="n"/>
      <c r="G885" s="6" t="n"/>
      <c r="H885" s="6" t="n"/>
      <c r="I885" s="6" t="n"/>
      <c r="J885" s="6">
        <f>IF(E885&lt;&gt;"Car/Van","",SUMIFS($I$8:I885,$E$8:E885,"Car/Van",$A$8:A885,"&gt;="&amp;='Settings &amp; Rates'!$B$3,$A$8:A885,"&lt;="&amp;='Settings &amp; Rates'!$B$4))</f>
        <v/>
      </c>
      <c r="K885" s="6">
        <f>IFERROR(IF(I885=0,"",IF(E885="Car/Van",  (MIN(MAX(='Settings &amp; Rates'!$B$13-SUMIFS($I$8:I884,$E$8:E884,"Car/Van",$A$8:A884,"&gt;="&amp;='Settings &amp; Rates'!$B$3,$A$8:A884,"&lt;="&amp;='Settings &amp; Rates'!$B$4)),I885)*='Settings &amp; Rates'!$B$8  +MAX(I885-MAX(0,='Settings &amp; Rates'!$B$13-SUMIFS($I$8:I884,$E$8:E884,"Car/Van",$A$8:A884,"&gt;="&amp;='Settings &amp; Rates'!$B$3,$A$8:A884,"&lt;="&amp;='Settings &amp; Rates'!$B$4)),0)*='Settings &amp; Rates'!$B$9)/I885,IF(E885="Motorcycle",='Settings &amp; Rates'!$B$10,IF(E885="Bicycle",='Settings &amp; Rates'!$B$11,"")))),"")</f>
        <v/>
      </c>
      <c r="L885" s="6">
        <f>IF(E885="Car/Van",='Settings &amp; Rates'!$B$12*F885,0)</f>
        <v/>
      </c>
      <c r="M885" s="7">
        <f>IFERROR(IF(I885=0,"",IF(E885="Car/Van",  MIN(MAX(='Settings &amp; Rates'!$B$13-SUMIFS($I$8:I884,$E$8:E884,"Car/Van",$A$8:A884,"&gt;="&amp;='Settings &amp; Rates'!$B$3,$A$8:A884,"&lt;="&amp;='Settings &amp; Rates'!$B$4)),I885)*='Settings &amp; Rates'!$B$8 +MAX(I885-MAX(0,='Settings &amp; Rates'!$B$13-SUMIFS($I$8:I884,$E$8:E884,"Car/Van",$A$8:A884,"&gt;="&amp;='Settings &amp; Rates'!$B$3,$A$8:A884,"&lt;="&amp;='Settings &amp; Rates'!$B$4)),0)*='Settings &amp; Rates'!$B$9 +I885*F885*='Settings &amp; Rates'!$B$12,IF(E885="Motorcycle",I885*='Settings &amp; Rates'!$B$10,IF(E885="Bicycle",I885*='Settings &amp; Rates'!$B$11,0)))),"")</f>
        <v/>
      </c>
      <c r="N885" s="6" t="n"/>
    </row>
    <row r="886">
      <c r="A886" s="5" t="n"/>
      <c r="B886" s="6" t="n"/>
      <c r="C886" s="6" t="n"/>
      <c r="D886" s="6" t="n"/>
      <c r="E886" s="6" t="n"/>
      <c r="F886" s="6" t="n"/>
      <c r="G886" s="6" t="n"/>
      <c r="H886" s="6" t="n"/>
      <c r="I886" s="6" t="n"/>
      <c r="J886" s="6">
        <f>IF(E886&lt;&gt;"Car/Van","",SUMIFS($I$8:I886,$E$8:E886,"Car/Van",$A$8:A886,"&gt;="&amp;='Settings &amp; Rates'!$B$3,$A$8:A886,"&lt;="&amp;='Settings &amp; Rates'!$B$4))</f>
        <v/>
      </c>
      <c r="K886" s="6">
        <f>IFERROR(IF(I886=0,"",IF(E886="Car/Van",  (MIN(MAX(='Settings &amp; Rates'!$B$13-SUMIFS($I$8:I885,$E$8:E885,"Car/Van",$A$8:A885,"&gt;="&amp;='Settings &amp; Rates'!$B$3,$A$8:A885,"&lt;="&amp;='Settings &amp; Rates'!$B$4)),I886)*='Settings &amp; Rates'!$B$8  +MAX(I886-MAX(0,='Settings &amp; Rates'!$B$13-SUMIFS($I$8:I885,$E$8:E885,"Car/Van",$A$8:A885,"&gt;="&amp;='Settings &amp; Rates'!$B$3,$A$8:A885,"&lt;="&amp;='Settings &amp; Rates'!$B$4)),0)*='Settings &amp; Rates'!$B$9)/I886,IF(E886="Motorcycle",='Settings &amp; Rates'!$B$10,IF(E886="Bicycle",='Settings &amp; Rates'!$B$11,"")))),"")</f>
        <v/>
      </c>
      <c r="L886" s="6">
        <f>IF(E886="Car/Van",='Settings &amp; Rates'!$B$12*F886,0)</f>
        <v/>
      </c>
      <c r="M886" s="7">
        <f>IFERROR(IF(I886=0,"",IF(E886="Car/Van",  MIN(MAX(='Settings &amp; Rates'!$B$13-SUMIFS($I$8:I885,$E$8:E885,"Car/Van",$A$8:A885,"&gt;="&amp;='Settings &amp; Rates'!$B$3,$A$8:A885,"&lt;="&amp;='Settings &amp; Rates'!$B$4)),I886)*='Settings &amp; Rates'!$B$8 +MAX(I886-MAX(0,='Settings &amp; Rates'!$B$13-SUMIFS($I$8:I885,$E$8:E885,"Car/Van",$A$8:A885,"&gt;="&amp;='Settings &amp; Rates'!$B$3,$A$8:A885,"&lt;="&amp;='Settings &amp; Rates'!$B$4)),0)*='Settings &amp; Rates'!$B$9 +I886*F886*='Settings &amp; Rates'!$B$12,IF(E886="Motorcycle",I886*='Settings &amp; Rates'!$B$10,IF(E886="Bicycle",I886*='Settings &amp; Rates'!$B$11,0)))),"")</f>
        <v/>
      </c>
      <c r="N886" s="6" t="n"/>
    </row>
    <row r="887">
      <c r="A887" s="5" t="n"/>
      <c r="B887" s="6" t="n"/>
      <c r="C887" s="6" t="n"/>
      <c r="D887" s="6" t="n"/>
      <c r="E887" s="6" t="n"/>
      <c r="F887" s="6" t="n"/>
      <c r="G887" s="6" t="n"/>
      <c r="H887" s="6" t="n"/>
      <c r="I887" s="6" t="n"/>
      <c r="J887" s="6">
        <f>IF(E887&lt;&gt;"Car/Van","",SUMIFS($I$8:I887,$E$8:E887,"Car/Van",$A$8:A887,"&gt;="&amp;='Settings &amp; Rates'!$B$3,$A$8:A887,"&lt;="&amp;='Settings &amp; Rates'!$B$4))</f>
        <v/>
      </c>
      <c r="K887" s="6">
        <f>IFERROR(IF(I887=0,"",IF(E887="Car/Van",  (MIN(MAX(='Settings &amp; Rates'!$B$13-SUMIFS($I$8:I886,$E$8:E886,"Car/Van",$A$8:A886,"&gt;="&amp;='Settings &amp; Rates'!$B$3,$A$8:A886,"&lt;="&amp;='Settings &amp; Rates'!$B$4)),I887)*='Settings &amp; Rates'!$B$8  +MAX(I887-MAX(0,='Settings &amp; Rates'!$B$13-SUMIFS($I$8:I886,$E$8:E886,"Car/Van",$A$8:A886,"&gt;="&amp;='Settings &amp; Rates'!$B$3,$A$8:A886,"&lt;="&amp;='Settings &amp; Rates'!$B$4)),0)*='Settings &amp; Rates'!$B$9)/I887,IF(E887="Motorcycle",='Settings &amp; Rates'!$B$10,IF(E887="Bicycle",='Settings &amp; Rates'!$B$11,"")))),"")</f>
        <v/>
      </c>
      <c r="L887" s="6">
        <f>IF(E887="Car/Van",='Settings &amp; Rates'!$B$12*F887,0)</f>
        <v/>
      </c>
      <c r="M887" s="7">
        <f>IFERROR(IF(I887=0,"",IF(E887="Car/Van",  MIN(MAX(='Settings &amp; Rates'!$B$13-SUMIFS($I$8:I886,$E$8:E886,"Car/Van",$A$8:A886,"&gt;="&amp;='Settings &amp; Rates'!$B$3,$A$8:A886,"&lt;="&amp;='Settings &amp; Rates'!$B$4)),I887)*='Settings &amp; Rates'!$B$8 +MAX(I887-MAX(0,='Settings &amp; Rates'!$B$13-SUMIFS($I$8:I886,$E$8:E886,"Car/Van",$A$8:A886,"&gt;="&amp;='Settings &amp; Rates'!$B$3,$A$8:A886,"&lt;="&amp;='Settings &amp; Rates'!$B$4)),0)*='Settings &amp; Rates'!$B$9 +I887*F887*='Settings &amp; Rates'!$B$12,IF(E887="Motorcycle",I887*='Settings &amp; Rates'!$B$10,IF(E887="Bicycle",I887*='Settings &amp; Rates'!$B$11,0)))),"")</f>
        <v/>
      </c>
      <c r="N887" s="6" t="n"/>
    </row>
    <row r="888">
      <c r="A888" s="5" t="n"/>
      <c r="B888" s="6" t="n"/>
      <c r="C888" s="6" t="n"/>
      <c r="D888" s="6" t="n"/>
      <c r="E888" s="6" t="n"/>
      <c r="F888" s="6" t="n"/>
      <c r="G888" s="6" t="n"/>
      <c r="H888" s="6" t="n"/>
      <c r="I888" s="6" t="n"/>
      <c r="J888" s="6">
        <f>IF(E888&lt;&gt;"Car/Van","",SUMIFS($I$8:I888,$E$8:E888,"Car/Van",$A$8:A888,"&gt;="&amp;='Settings &amp; Rates'!$B$3,$A$8:A888,"&lt;="&amp;='Settings &amp; Rates'!$B$4))</f>
        <v/>
      </c>
      <c r="K888" s="6">
        <f>IFERROR(IF(I888=0,"",IF(E888="Car/Van",  (MIN(MAX(='Settings &amp; Rates'!$B$13-SUMIFS($I$8:I887,$E$8:E887,"Car/Van",$A$8:A887,"&gt;="&amp;='Settings &amp; Rates'!$B$3,$A$8:A887,"&lt;="&amp;='Settings &amp; Rates'!$B$4)),I888)*='Settings &amp; Rates'!$B$8  +MAX(I888-MAX(0,='Settings &amp; Rates'!$B$13-SUMIFS($I$8:I887,$E$8:E887,"Car/Van",$A$8:A887,"&gt;="&amp;='Settings &amp; Rates'!$B$3,$A$8:A887,"&lt;="&amp;='Settings &amp; Rates'!$B$4)),0)*='Settings &amp; Rates'!$B$9)/I888,IF(E888="Motorcycle",='Settings &amp; Rates'!$B$10,IF(E888="Bicycle",='Settings &amp; Rates'!$B$11,"")))),"")</f>
        <v/>
      </c>
      <c r="L888" s="6">
        <f>IF(E888="Car/Van",='Settings &amp; Rates'!$B$12*F888,0)</f>
        <v/>
      </c>
      <c r="M888" s="7">
        <f>IFERROR(IF(I888=0,"",IF(E888="Car/Van",  MIN(MAX(='Settings &amp; Rates'!$B$13-SUMIFS($I$8:I887,$E$8:E887,"Car/Van",$A$8:A887,"&gt;="&amp;='Settings &amp; Rates'!$B$3,$A$8:A887,"&lt;="&amp;='Settings &amp; Rates'!$B$4)),I888)*='Settings &amp; Rates'!$B$8 +MAX(I888-MAX(0,='Settings &amp; Rates'!$B$13-SUMIFS($I$8:I887,$E$8:E887,"Car/Van",$A$8:A887,"&gt;="&amp;='Settings &amp; Rates'!$B$3,$A$8:A887,"&lt;="&amp;='Settings &amp; Rates'!$B$4)),0)*='Settings &amp; Rates'!$B$9 +I888*F888*='Settings &amp; Rates'!$B$12,IF(E888="Motorcycle",I888*='Settings &amp; Rates'!$B$10,IF(E888="Bicycle",I888*='Settings &amp; Rates'!$B$11,0)))),"")</f>
        <v/>
      </c>
      <c r="N888" s="6" t="n"/>
    </row>
    <row r="889">
      <c r="A889" s="5" t="n"/>
      <c r="B889" s="6" t="n"/>
      <c r="C889" s="6" t="n"/>
      <c r="D889" s="6" t="n"/>
      <c r="E889" s="6" t="n"/>
      <c r="F889" s="6" t="n"/>
      <c r="G889" s="6" t="n"/>
      <c r="H889" s="6" t="n"/>
      <c r="I889" s="6" t="n"/>
      <c r="J889" s="6">
        <f>IF(E889&lt;&gt;"Car/Van","",SUMIFS($I$8:I889,$E$8:E889,"Car/Van",$A$8:A889,"&gt;="&amp;='Settings &amp; Rates'!$B$3,$A$8:A889,"&lt;="&amp;='Settings &amp; Rates'!$B$4))</f>
        <v/>
      </c>
      <c r="K889" s="6">
        <f>IFERROR(IF(I889=0,"",IF(E889="Car/Van",  (MIN(MAX(='Settings &amp; Rates'!$B$13-SUMIFS($I$8:I888,$E$8:E888,"Car/Van",$A$8:A888,"&gt;="&amp;='Settings &amp; Rates'!$B$3,$A$8:A888,"&lt;="&amp;='Settings &amp; Rates'!$B$4)),I889)*='Settings &amp; Rates'!$B$8  +MAX(I889-MAX(0,='Settings &amp; Rates'!$B$13-SUMIFS($I$8:I888,$E$8:E888,"Car/Van",$A$8:A888,"&gt;="&amp;='Settings &amp; Rates'!$B$3,$A$8:A888,"&lt;="&amp;='Settings &amp; Rates'!$B$4)),0)*='Settings &amp; Rates'!$B$9)/I889,IF(E889="Motorcycle",='Settings &amp; Rates'!$B$10,IF(E889="Bicycle",='Settings &amp; Rates'!$B$11,"")))),"")</f>
        <v/>
      </c>
      <c r="L889" s="6">
        <f>IF(E889="Car/Van",='Settings &amp; Rates'!$B$12*F889,0)</f>
        <v/>
      </c>
      <c r="M889" s="7">
        <f>IFERROR(IF(I889=0,"",IF(E889="Car/Van",  MIN(MAX(='Settings &amp; Rates'!$B$13-SUMIFS($I$8:I888,$E$8:E888,"Car/Van",$A$8:A888,"&gt;="&amp;='Settings &amp; Rates'!$B$3,$A$8:A888,"&lt;="&amp;='Settings &amp; Rates'!$B$4)),I889)*='Settings &amp; Rates'!$B$8 +MAX(I889-MAX(0,='Settings &amp; Rates'!$B$13-SUMIFS($I$8:I888,$E$8:E888,"Car/Van",$A$8:A888,"&gt;="&amp;='Settings &amp; Rates'!$B$3,$A$8:A888,"&lt;="&amp;='Settings &amp; Rates'!$B$4)),0)*='Settings &amp; Rates'!$B$9 +I889*F889*='Settings &amp; Rates'!$B$12,IF(E889="Motorcycle",I889*='Settings &amp; Rates'!$B$10,IF(E889="Bicycle",I889*='Settings &amp; Rates'!$B$11,0)))),"")</f>
        <v/>
      </c>
      <c r="N889" s="6" t="n"/>
    </row>
    <row r="890">
      <c r="A890" s="5" t="n"/>
      <c r="B890" s="6" t="n"/>
      <c r="C890" s="6" t="n"/>
      <c r="D890" s="6" t="n"/>
      <c r="E890" s="6" t="n"/>
      <c r="F890" s="6" t="n"/>
      <c r="G890" s="6" t="n"/>
      <c r="H890" s="6" t="n"/>
      <c r="I890" s="6" t="n"/>
      <c r="J890" s="6">
        <f>IF(E890&lt;&gt;"Car/Van","",SUMIFS($I$8:I890,$E$8:E890,"Car/Van",$A$8:A890,"&gt;="&amp;='Settings &amp; Rates'!$B$3,$A$8:A890,"&lt;="&amp;='Settings &amp; Rates'!$B$4))</f>
        <v/>
      </c>
      <c r="K890" s="6">
        <f>IFERROR(IF(I890=0,"",IF(E890="Car/Van",  (MIN(MAX(='Settings &amp; Rates'!$B$13-SUMIFS($I$8:I889,$E$8:E889,"Car/Van",$A$8:A889,"&gt;="&amp;='Settings &amp; Rates'!$B$3,$A$8:A889,"&lt;="&amp;='Settings &amp; Rates'!$B$4)),I890)*='Settings &amp; Rates'!$B$8  +MAX(I890-MAX(0,='Settings &amp; Rates'!$B$13-SUMIFS($I$8:I889,$E$8:E889,"Car/Van",$A$8:A889,"&gt;="&amp;='Settings &amp; Rates'!$B$3,$A$8:A889,"&lt;="&amp;='Settings &amp; Rates'!$B$4)),0)*='Settings &amp; Rates'!$B$9)/I890,IF(E890="Motorcycle",='Settings &amp; Rates'!$B$10,IF(E890="Bicycle",='Settings &amp; Rates'!$B$11,"")))),"")</f>
        <v/>
      </c>
      <c r="L890" s="6">
        <f>IF(E890="Car/Van",='Settings &amp; Rates'!$B$12*F890,0)</f>
        <v/>
      </c>
      <c r="M890" s="7">
        <f>IFERROR(IF(I890=0,"",IF(E890="Car/Van",  MIN(MAX(='Settings &amp; Rates'!$B$13-SUMIFS($I$8:I889,$E$8:E889,"Car/Van",$A$8:A889,"&gt;="&amp;='Settings &amp; Rates'!$B$3,$A$8:A889,"&lt;="&amp;='Settings &amp; Rates'!$B$4)),I890)*='Settings &amp; Rates'!$B$8 +MAX(I890-MAX(0,='Settings &amp; Rates'!$B$13-SUMIFS($I$8:I889,$E$8:E889,"Car/Van",$A$8:A889,"&gt;="&amp;='Settings &amp; Rates'!$B$3,$A$8:A889,"&lt;="&amp;='Settings &amp; Rates'!$B$4)),0)*='Settings &amp; Rates'!$B$9 +I890*F890*='Settings &amp; Rates'!$B$12,IF(E890="Motorcycle",I890*='Settings &amp; Rates'!$B$10,IF(E890="Bicycle",I890*='Settings &amp; Rates'!$B$11,0)))),"")</f>
        <v/>
      </c>
      <c r="N890" s="6" t="n"/>
    </row>
    <row r="891">
      <c r="A891" s="5" t="n"/>
      <c r="B891" s="6" t="n"/>
      <c r="C891" s="6" t="n"/>
      <c r="D891" s="6" t="n"/>
      <c r="E891" s="6" t="n"/>
      <c r="F891" s="6" t="n"/>
      <c r="G891" s="6" t="n"/>
      <c r="H891" s="6" t="n"/>
      <c r="I891" s="6" t="n"/>
      <c r="J891" s="6">
        <f>IF(E891&lt;&gt;"Car/Van","",SUMIFS($I$8:I891,$E$8:E891,"Car/Van",$A$8:A891,"&gt;="&amp;='Settings &amp; Rates'!$B$3,$A$8:A891,"&lt;="&amp;='Settings &amp; Rates'!$B$4))</f>
        <v/>
      </c>
      <c r="K891" s="6">
        <f>IFERROR(IF(I891=0,"",IF(E891="Car/Van",  (MIN(MAX(='Settings &amp; Rates'!$B$13-SUMIFS($I$8:I890,$E$8:E890,"Car/Van",$A$8:A890,"&gt;="&amp;='Settings &amp; Rates'!$B$3,$A$8:A890,"&lt;="&amp;='Settings &amp; Rates'!$B$4)),I891)*='Settings &amp; Rates'!$B$8  +MAX(I891-MAX(0,='Settings &amp; Rates'!$B$13-SUMIFS($I$8:I890,$E$8:E890,"Car/Van",$A$8:A890,"&gt;="&amp;='Settings &amp; Rates'!$B$3,$A$8:A890,"&lt;="&amp;='Settings &amp; Rates'!$B$4)),0)*='Settings &amp; Rates'!$B$9)/I891,IF(E891="Motorcycle",='Settings &amp; Rates'!$B$10,IF(E891="Bicycle",='Settings &amp; Rates'!$B$11,"")))),"")</f>
        <v/>
      </c>
      <c r="L891" s="6">
        <f>IF(E891="Car/Van",='Settings &amp; Rates'!$B$12*F891,0)</f>
        <v/>
      </c>
      <c r="M891" s="7">
        <f>IFERROR(IF(I891=0,"",IF(E891="Car/Van",  MIN(MAX(='Settings &amp; Rates'!$B$13-SUMIFS($I$8:I890,$E$8:E890,"Car/Van",$A$8:A890,"&gt;="&amp;='Settings &amp; Rates'!$B$3,$A$8:A890,"&lt;="&amp;='Settings &amp; Rates'!$B$4)),I891)*='Settings &amp; Rates'!$B$8 +MAX(I891-MAX(0,='Settings &amp; Rates'!$B$13-SUMIFS($I$8:I890,$E$8:E890,"Car/Van",$A$8:A890,"&gt;="&amp;='Settings &amp; Rates'!$B$3,$A$8:A890,"&lt;="&amp;='Settings &amp; Rates'!$B$4)),0)*='Settings &amp; Rates'!$B$9 +I891*F891*='Settings &amp; Rates'!$B$12,IF(E891="Motorcycle",I891*='Settings &amp; Rates'!$B$10,IF(E891="Bicycle",I891*='Settings &amp; Rates'!$B$11,0)))),"")</f>
        <v/>
      </c>
      <c r="N891" s="6" t="n"/>
    </row>
    <row r="892">
      <c r="A892" s="5" t="n"/>
      <c r="B892" s="6" t="n"/>
      <c r="C892" s="6" t="n"/>
      <c r="D892" s="6" t="n"/>
      <c r="E892" s="6" t="n"/>
      <c r="F892" s="6" t="n"/>
      <c r="G892" s="6" t="n"/>
      <c r="H892" s="6" t="n"/>
      <c r="I892" s="6" t="n"/>
      <c r="J892" s="6">
        <f>IF(E892&lt;&gt;"Car/Van","",SUMIFS($I$8:I892,$E$8:E892,"Car/Van",$A$8:A892,"&gt;="&amp;='Settings &amp; Rates'!$B$3,$A$8:A892,"&lt;="&amp;='Settings &amp; Rates'!$B$4))</f>
        <v/>
      </c>
      <c r="K892" s="6">
        <f>IFERROR(IF(I892=0,"",IF(E892="Car/Van",  (MIN(MAX(='Settings &amp; Rates'!$B$13-SUMIFS($I$8:I891,$E$8:E891,"Car/Van",$A$8:A891,"&gt;="&amp;='Settings &amp; Rates'!$B$3,$A$8:A891,"&lt;="&amp;='Settings &amp; Rates'!$B$4)),I892)*='Settings &amp; Rates'!$B$8  +MAX(I892-MAX(0,='Settings &amp; Rates'!$B$13-SUMIFS($I$8:I891,$E$8:E891,"Car/Van",$A$8:A891,"&gt;="&amp;='Settings &amp; Rates'!$B$3,$A$8:A891,"&lt;="&amp;='Settings &amp; Rates'!$B$4)),0)*='Settings &amp; Rates'!$B$9)/I892,IF(E892="Motorcycle",='Settings &amp; Rates'!$B$10,IF(E892="Bicycle",='Settings &amp; Rates'!$B$11,"")))),"")</f>
        <v/>
      </c>
      <c r="L892" s="6">
        <f>IF(E892="Car/Van",='Settings &amp; Rates'!$B$12*F892,0)</f>
        <v/>
      </c>
      <c r="M892" s="7">
        <f>IFERROR(IF(I892=0,"",IF(E892="Car/Van",  MIN(MAX(='Settings &amp; Rates'!$B$13-SUMIFS($I$8:I891,$E$8:E891,"Car/Van",$A$8:A891,"&gt;="&amp;='Settings &amp; Rates'!$B$3,$A$8:A891,"&lt;="&amp;='Settings &amp; Rates'!$B$4)),I892)*='Settings &amp; Rates'!$B$8 +MAX(I892-MAX(0,='Settings &amp; Rates'!$B$13-SUMIFS($I$8:I891,$E$8:E891,"Car/Van",$A$8:A891,"&gt;="&amp;='Settings &amp; Rates'!$B$3,$A$8:A891,"&lt;="&amp;='Settings &amp; Rates'!$B$4)),0)*='Settings &amp; Rates'!$B$9 +I892*F892*='Settings &amp; Rates'!$B$12,IF(E892="Motorcycle",I892*='Settings &amp; Rates'!$B$10,IF(E892="Bicycle",I892*='Settings &amp; Rates'!$B$11,0)))),"")</f>
        <v/>
      </c>
      <c r="N892" s="6" t="n"/>
    </row>
    <row r="893">
      <c r="A893" s="5" t="n"/>
      <c r="B893" s="6" t="n"/>
      <c r="C893" s="6" t="n"/>
      <c r="D893" s="6" t="n"/>
      <c r="E893" s="6" t="n"/>
      <c r="F893" s="6" t="n"/>
      <c r="G893" s="6" t="n"/>
      <c r="H893" s="6" t="n"/>
      <c r="I893" s="6" t="n"/>
      <c r="J893" s="6">
        <f>IF(E893&lt;&gt;"Car/Van","",SUMIFS($I$8:I893,$E$8:E893,"Car/Van",$A$8:A893,"&gt;="&amp;='Settings &amp; Rates'!$B$3,$A$8:A893,"&lt;="&amp;='Settings &amp; Rates'!$B$4))</f>
        <v/>
      </c>
      <c r="K893" s="6">
        <f>IFERROR(IF(I893=0,"",IF(E893="Car/Van",  (MIN(MAX(='Settings &amp; Rates'!$B$13-SUMIFS($I$8:I892,$E$8:E892,"Car/Van",$A$8:A892,"&gt;="&amp;='Settings &amp; Rates'!$B$3,$A$8:A892,"&lt;="&amp;='Settings &amp; Rates'!$B$4)),I893)*='Settings &amp; Rates'!$B$8  +MAX(I893-MAX(0,='Settings &amp; Rates'!$B$13-SUMIFS($I$8:I892,$E$8:E892,"Car/Van",$A$8:A892,"&gt;="&amp;='Settings &amp; Rates'!$B$3,$A$8:A892,"&lt;="&amp;='Settings &amp; Rates'!$B$4)),0)*='Settings &amp; Rates'!$B$9)/I893,IF(E893="Motorcycle",='Settings &amp; Rates'!$B$10,IF(E893="Bicycle",='Settings &amp; Rates'!$B$11,"")))),"")</f>
        <v/>
      </c>
      <c r="L893" s="6">
        <f>IF(E893="Car/Van",='Settings &amp; Rates'!$B$12*F893,0)</f>
        <v/>
      </c>
      <c r="M893" s="7">
        <f>IFERROR(IF(I893=0,"",IF(E893="Car/Van",  MIN(MAX(='Settings &amp; Rates'!$B$13-SUMIFS($I$8:I892,$E$8:E892,"Car/Van",$A$8:A892,"&gt;="&amp;='Settings &amp; Rates'!$B$3,$A$8:A892,"&lt;="&amp;='Settings &amp; Rates'!$B$4)),I893)*='Settings &amp; Rates'!$B$8 +MAX(I893-MAX(0,='Settings &amp; Rates'!$B$13-SUMIFS($I$8:I892,$E$8:E892,"Car/Van",$A$8:A892,"&gt;="&amp;='Settings &amp; Rates'!$B$3,$A$8:A892,"&lt;="&amp;='Settings &amp; Rates'!$B$4)),0)*='Settings &amp; Rates'!$B$9 +I893*F893*='Settings &amp; Rates'!$B$12,IF(E893="Motorcycle",I893*='Settings &amp; Rates'!$B$10,IF(E893="Bicycle",I893*='Settings &amp; Rates'!$B$11,0)))),"")</f>
        <v/>
      </c>
      <c r="N893" s="6" t="n"/>
    </row>
    <row r="894">
      <c r="A894" s="5" t="n"/>
      <c r="B894" s="6" t="n"/>
      <c r="C894" s="6" t="n"/>
      <c r="D894" s="6" t="n"/>
      <c r="E894" s="6" t="n"/>
      <c r="F894" s="6" t="n"/>
      <c r="G894" s="6" t="n"/>
      <c r="H894" s="6" t="n"/>
      <c r="I894" s="6" t="n"/>
      <c r="J894" s="6">
        <f>IF(E894&lt;&gt;"Car/Van","",SUMIFS($I$8:I894,$E$8:E894,"Car/Van",$A$8:A894,"&gt;="&amp;='Settings &amp; Rates'!$B$3,$A$8:A894,"&lt;="&amp;='Settings &amp; Rates'!$B$4))</f>
        <v/>
      </c>
      <c r="K894" s="6">
        <f>IFERROR(IF(I894=0,"",IF(E894="Car/Van",  (MIN(MAX(='Settings &amp; Rates'!$B$13-SUMIFS($I$8:I893,$E$8:E893,"Car/Van",$A$8:A893,"&gt;="&amp;='Settings &amp; Rates'!$B$3,$A$8:A893,"&lt;="&amp;='Settings &amp; Rates'!$B$4)),I894)*='Settings &amp; Rates'!$B$8  +MAX(I894-MAX(0,='Settings &amp; Rates'!$B$13-SUMIFS($I$8:I893,$E$8:E893,"Car/Van",$A$8:A893,"&gt;="&amp;='Settings &amp; Rates'!$B$3,$A$8:A893,"&lt;="&amp;='Settings &amp; Rates'!$B$4)),0)*='Settings &amp; Rates'!$B$9)/I894,IF(E894="Motorcycle",='Settings &amp; Rates'!$B$10,IF(E894="Bicycle",='Settings &amp; Rates'!$B$11,"")))),"")</f>
        <v/>
      </c>
      <c r="L894" s="6">
        <f>IF(E894="Car/Van",='Settings &amp; Rates'!$B$12*F894,0)</f>
        <v/>
      </c>
      <c r="M894" s="7">
        <f>IFERROR(IF(I894=0,"",IF(E894="Car/Van",  MIN(MAX(='Settings &amp; Rates'!$B$13-SUMIFS($I$8:I893,$E$8:E893,"Car/Van",$A$8:A893,"&gt;="&amp;='Settings &amp; Rates'!$B$3,$A$8:A893,"&lt;="&amp;='Settings &amp; Rates'!$B$4)),I894)*='Settings &amp; Rates'!$B$8 +MAX(I894-MAX(0,='Settings &amp; Rates'!$B$13-SUMIFS($I$8:I893,$E$8:E893,"Car/Van",$A$8:A893,"&gt;="&amp;='Settings &amp; Rates'!$B$3,$A$8:A893,"&lt;="&amp;='Settings &amp; Rates'!$B$4)),0)*='Settings &amp; Rates'!$B$9 +I894*F894*='Settings &amp; Rates'!$B$12,IF(E894="Motorcycle",I894*='Settings &amp; Rates'!$B$10,IF(E894="Bicycle",I894*='Settings &amp; Rates'!$B$11,0)))),"")</f>
        <v/>
      </c>
      <c r="N894" s="6" t="n"/>
    </row>
    <row r="895">
      <c r="A895" s="5" t="n"/>
      <c r="B895" s="6" t="n"/>
      <c r="C895" s="6" t="n"/>
      <c r="D895" s="6" t="n"/>
      <c r="E895" s="6" t="n"/>
      <c r="F895" s="6" t="n"/>
      <c r="G895" s="6" t="n"/>
      <c r="H895" s="6" t="n"/>
      <c r="I895" s="6" t="n"/>
      <c r="J895" s="6">
        <f>IF(E895&lt;&gt;"Car/Van","",SUMIFS($I$8:I895,$E$8:E895,"Car/Van",$A$8:A895,"&gt;="&amp;='Settings &amp; Rates'!$B$3,$A$8:A895,"&lt;="&amp;='Settings &amp; Rates'!$B$4))</f>
        <v/>
      </c>
      <c r="K895" s="6">
        <f>IFERROR(IF(I895=0,"",IF(E895="Car/Van",  (MIN(MAX(='Settings &amp; Rates'!$B$13-SUMIFS($I$8:I894,$E$8:E894,"Car/Van",$A$8:A894,"&gt;="&amp;='Settings &amp; Rates'!$B$3,$A$8:A894,"&lt;="&amp;='Settings &amp; Rates'!$B$4)),I895)*='Settings &amp; Rates'!$B$8  +MAX(I895-MAX(0,='Settings &amp; Rates'!$B$13-SUMIFS($I$8:I894,$E$8:E894,"Car/Van",$A$8:A894,"&gt;="&amp;='Settings &amp; Rates'!$B$3,$A$8:A894,"&lt;="&amp;='Settings &amp; Rates'!$B$4)),0)*='Settings &amp; Rates'!$B$9)/I895,IF(E895="Motorcycle",='Settings &amp; Rates'!$B$10,IF(E895="Bicycle",='Settings &amp; Rates'!$B$11,"")))),"")</f>
        <v/>
      </c>
      <c r="L895" s="6">
        <f>IF(E895="Car/Van",='Settings &amp; Rates'!$B$12*F895,0)</f>
        <v/>
      </c>
      <c r="M895" s="7">
        <f>IFERROR(IF(I895=0,"",IF(E895="Car/Van",  MIN(MAX(='Settings &amp; Rates'!$B$13-SUMIFS($I$8:I894,$E$8:E894,"Car/Van",$A$8:A894,"&gt;="&amp;='Settings &amp; Rates'!$B$3,$A$8:A894,"&lt;="&amp;='Settings &amp; Rates'!$B$4)),I895)*='Settings &amp; Rates'!$B$8 +MAX(I895-MAX(0,='Settings &amp; Rates'!$B$13-SUMIFS($I$8:I894,$E$8:E894,"Car/Van",$A$8:A894,"&gt;="&amp;='Settings &amp; Rates'!$B$3,$A$8:A894,"&lt;="&amp;='Settings &amp; Rates'!$B$4)),0)*='Settings &amp; Rates'!$B$9 +I895*F895*='Settings &amp; Rates'!$B$12,IF(E895="Motorcycle",I895*='Settings &amp; Rates'!$B$10,IF(E895="Bicycle",I895*='Settings &amp; Rates'!$B$11,0)))),"")</f>
        <v/>
      </c>
      <c r="N895" s="6" t="n"/>
    </row>
    <row r="896">
      <c r="A896" s="5" t="n"/>
      <c r="B896" s="6" t="n"/>
      <c r="C896" s="6" t="n"/>
      <c r="D896" s="6" t="n"/>
      <c r="E896" s="6" t="n"/>
      <c r="F896" s="6" t="n"/>
      <c r="G896" s="6" t="n"/>
      <c r="H896" s="6" t="n"/>
      <c r="I896" s="6" t="n"/>
      <c r="J896" s="6">
        <f>IF(E896&lt;&gt;"Car/Van","",SUMIFS($I$8:I896,$E$8:E896,"Car/Van",$A$8:A896,"&gt;="&amp;='Settings &amp; Rates'!$B$3,$A$8:A896,"&lt;="&amp;='Settings &amp; Rates'!$B$4))</f>
        <v/>
      </c>
      <c r="K896" s="6">
        <f>IFERROR(IF(I896=0,"",IF(E896="Car/Van",  (MIN(MAX(='Settings &amp; Rates'!$B$13-SUMIFS($I$8:I895,$E$8:E895,"Car/Van",$A$8:A895,"&gt;="&amp;='Settings &amp; Rates'!$B$3,$A$8:A895,"&lt;="&amp;='Settings &amp; Rates'!$B$4)),I896)*='Settings &amp; Rates'!$B$8  +MAX(I896-MAX(0,='Settings &amp; Rates'!$B$13-SUMIFS($I$8:I895,$E$8:E895,"Car/Van",$A$8:A895,"&gt;="&amp;='Settings &amp; Rates'!$B$3,$A$8:A895,"&lt;="&amp;='Settings &amp; Rates'!$B$4)),0)*='Settings &amp; Rates'!$B$9)/I896,IF(E896="Motorcycle",='Settings &amp; Rates'!$B$10,IF(E896="Bicycle",='Settings &amp; Rates'!$B$11,"")))),"")</f>
        <v/>
      </c>
      <c r="L896" s="6">
        <f>IF(E896="Car/Van",='Settings &amp; Rates'!$B$12*F896,0)</f>
        <v/>
      </c>
      <c r="M896" s="7">
        <f>IFERROR(IF(I896=0,"",IF(E896="Car/Van",  MIN(MAX(='Settings &amp; Rates'!$B$13-SUMIFS($I$8:I895,$E$8:E895,"Car/Van",$A$8:A895,"&gt;="&amp;='Settings &amp; Rates'!$B$3,$A$8:A895,"&lt;="&amp;='Settings &amp; Rates'!$B$4)),I896)*='Settings &amp; Rates'!$B$8 +MAX(I896-MAX(0,='Settings &amp; Rates'!$B$13-SUMIFS($I$8:I895,$E$8:E895,"Car/Van",$A$8:A895,"&gt;="&amp;='Settings &amp; Rates'!$B$3,$A$8:A895,"&lt;="&amp;='Settings &amp; Rates'!$B$4)),0)*='Settings &amp; Rates'!$B$9 +I896*F896*='Settings &amp; Rates'!$B$12,IF(E896="Motorcycle",I896*='Settings &amp; Rates'!$B$10,IF(E896="Bicycle",I896*='Settings &amp; Rates'!$B$11,0)))),"")</f>
        <v/>
      </c>
      <c r="N896" s="6" t="n"/>
    </row>
    <row r="897">
      <c r="A897" s="5" t="n"/>
      <c r="B897" s="6" t="n"/>
      <c r="C897" s="6" t="n"/>
      <c r="D897" s="6" t="n"/>
      <c r="E897" s="6" t="n"/>
      <c r="F897" s="6" t="n"/>
      <c r="G897" s="6" t="n"/>
      <c r="H897" s="6" t="n"/>
      <c r="I897" s="6" t="n"/>
      <c r="J897" s="6">
        <f>IF(E897&lt;&gt;"Car/Van","",SUMIFS($I$8:I897,$E$8:E897,"Car/Van",$A$8:A897,"&gt;="&amp;='Settings &amp; Rates'!$B$3,$A$8:A897,"&lt;="&amp;='Settings &amp; Rates'!$B$4))</f>
        <v/>
      </c>
      <c r="K897" s="6">
        <f>IFERROR(IF(I897=0,"",IF(E897="Car/Van",  (MIN(MAX(='Settings &amp; Rates'!$B$13-SUMIFS($I$8:I896,$E$8:E896,"Car/Van",$A$8:A896,"&gt;="&amp;='Settings &amp; Rates'!$B$3,$A$8:A896,"&lt;="&amp;='Settings &amp; Rates'!$B$4)),I897)*='Settings &amp; Rates'!$B$8  +MAX(I897-MAX(0,='Settings &amp; Rates'!$B$13-SUMIFS($I$8:I896,$E$8:E896,"Car/Van",$A$8:A896,"&gt;="&amp;='Settings &amp; Rates'!$B$3,$A$8:A896,"&lt;="&amp;='Settings &amp; Rates'!$B$4)),0)*='Settings &amp; Rates'!$B$9)/I897,IF(E897="Motorcycle",='Settings &amp; Rates'!$B$10,IF(E897="Bicycle",='Settings &amp; Rates'!$B$11,"")))),"")</f>
        <v/>
      </c>
      <c r="L897" s="6">
        <f>IF(E897="Car/Van",='Settings &amp; Rates'!$B$12*F897,0)</f>
        <v/>
      </c>
      <c r="M897" s="7">
        <f>IFERROR(IF(I897=0,"",IF(E897="Car/Van",  MIN(MAX(='Settings &amp; Rates'!$B$13-SUMIFS($I$8:I896,$E$8:E896,"Car/Van",$A$8:A896,"&gt;="&amp;='Settings &amp; Rates'!$B$3,$A$8:A896,"&lt;="&amp;='Settings &amp; Rates'!$B$4)),I897)*='Settings &amp; Rates'!$B$8 +MAX(I897-MAX(0,='Settings &amp; Rates'!$B$13-SUMIFS($I$8:I896,$E$8:E896,"Car/Van",$A$8:A896,"&gt;="&amp;='Settings &amp; Rates'!$B$3,$A$8:A896,"&lt;="&amp;='Settings &amp; Rates'!$B$4)),0)*='Settings &amp; Rates'!$B$9 +I897*F897*='Settings &amp; Rates'!$B$12,IF(E897="Motorcycle",I897*='Settings &amp; Rates'!$B$10,IF(E897="Bicycle",I897*='Settings &amp; Rates'!$B$11,0)))),"")</f>
        <v/>
      </c>
      <c r="N897" s="6" t="n"/>
    </row>
    <row r="898">
      <c r="A898" s="5" t="n"/>
      <c r="B898" s="6" t="n"/>
      <c r="C898" s="6" t="n"/>
      <c r="D898" s="6" t="n"/>
      <c r="E898" s="6" t="n"/>
      <c r="F898" s="6" t="n"/>
      <c r="G898" s="6" t="n"/>
      <c r="H898" s="6" t="n"/>
      <c r="I898" s="6" t="n"/>
      <c r="J898" s="6">
        <f>IF(E898&lt;&gt;"Car/Van","",SUMIFS($I$8:I898,$E$8:E898,"Car/Van",$A$8:A898,"&gt;="&amp;='Settings &amp; Rates'!$B$3,$A$8:A898,"&lt;="&amp;='Settings &amp; Rates'!$B$4))</f>
        <v/>
      </c>
      <c r="K898" s="6">
        <f>IFERROR(IF(I898=0,"",IF(E898="Car/Van",  (MIN(MAX(='Settings &amp; Rates'!$B$13-SUMIFS($I$8:I897,$E$8:E897,"Car/Van",$A$8:A897,"&gt;="&amp;='Settings &amp; Rates'!$B$3,$A$8:A897,"&lt;="&amp;='Settings &amp; Rates'!$B$4)),I898)*='Settings &amp; Rates'!$B$8  +MAX(I898-MAX(0,='Settings &amp; Rates'!$B$13-SUMIFS($I$8:I897,$E$8:E897,"Car/Van",$A$8:A897,"&gt;="&amp;='Settings &amp; Rates'!$B$3,$A$8:A897,"&lt;="&amp;='Settings &amp; Rates'!$B$4)),0)*='Settings &amp; Rates'!$B$9)/I898,IF(E898="Motorcycle",='Settings &amp; Rates'!$B$10,IF(E898="Bicycle",='Settings &amp; Rates'!$B$11,"")))),"")</f>
        <v/>
      </c>
      <c r="L898" s="6">
        <f>IF(E898="Car/Van",='Settings &amp; Rates'!$B$12*F898,0)</f>
        <v/>
      </c>
      <c r="M898" s="7">
        <f>IFERROR(IF(I898=0,"",IF(E898="Car/Van",  MIN(MAX(='Settings &amp; Rates'!$B$13-SUMIFS($I$8:I897,$E$8:E897,"Car/Van",$A$8:A897,"&gt;="&amp;='Settings &amp; Rates'!$B$3,$A$8:A897,"&lt;="&amp;='Settings &amp; Rates'!$B$4)),I898)*='Settings &amp; Rates'!$B$8 +MAX(I898-MAX(0,='Settings &amp; Rates'!$B$13-SUMIFS($I$8:I897,$E$8:E897,"Car/Van",$A$8:A897,"&gt;="&amp;='Settings &amp; Rates'!$B$3,$A$8:A897,"&lt;="&amp;='Settings &amp; Rates'!$B$4)),0)*='Settings &amp; Rates'!$B$9 +I898*F898*='Settings &amp; Rates'!$B$12,IF(E898="Motorcycle",I898*='Settings &amp; Rates'!$B$10,IF(E898="Bicycle",I898*='Settings &amp; Rates'!$B$11,0)))),"")</f>
        <v/>
      </c>
      <c r="N898" s="6" t="n"/>
    </row>
    <row r="899">
      <c r="A899" s="5" t="n"/>
      <c r="B899" s="6" t="n"/>
      <c r="C899" s="6" t="n"/>
      <c r="D899" s="6" t="n"/>
      <c r="E899" s="6" t="n"/>
      <c r="F899" s="6" t="n"/>
      <c r="G899" s="6" t="n"/>
      <c r="H899" s="6" t="n"/>
      <c r="I899" s="6" t="n"/>
      <c r="J899" s="6">
        <f>IF(E899&lt;&gt;"Car/Van","",SUMIFS($I$8:I899,$E$8:E899,"Car/Van",$A$8:A899,"&gt;="&amp;='Settings &amp; Rates'!$B$3,$A$8:A899,"&lt;="&amp;='Settings &amp; Rates'!$B$4))</f>
        <v/>
      </c>
      <c r="K899" s="6">
        <f>IFERROR(IF(I899=0,"",IF(E899="Car/Van",  (MIN(MAX(='Settings &amp; Rates'!$B$13-SUMIFS($I$8:I898,$E$8:E898,"Car/Van",$A$8:A898,"&gt;="&amp;='Settings &amp; Rates'!$B$3,$A$8:A898,"&lt;="&amp;='Settings &amp; Rates'!$B$4)),I899)*='Settings &amp; Rates'!$B$8  +MAX(I899-MAX(0,='Settings &amp; Rates'!$B$13-SUMIFS($I$8:I898,$E$8:E898,"Car/Van",$A$8:A898,"&gt;="&amp;='Settings &amp; Rates'!$B$3,$A$8:A898,"&lt;="&amp;='Settings &amp; Rates'!$B$4)),0)*='Settings &amp; Rates'!$B$9)/I899,IF(E899="Motorcycle",='Settings &amp; Rates'!$B$10,IF(E899="Bicycle",='Settings &amp; Rates'!$B$11,"")))),"")</f>
        <v/>
      </c>
      <c r="L899" s="6">
        <f>IF(E899="Car/Van",='Settings &amp; Rates'!$B$12*F899,0)</f>
        <v/>
      </c>
      <c r="M899" s="7">
        <f>IFERROR(IF(I899=0,"",IF(E899="Car/Van",  MIN(MAX(='Settings &amp; Rates'!$B$13-SUMIFS($I$8:I898,$E$8:E898,"Car/Van",$A$8:A898,"&gt;="&amp;='Settings &amp; Rates'!$B$3,$A$8:A898,"&lt;="&amp;='Settings &amp; Rates'!$B$4)),I899)*='Settings &amp; Rates'!$B$8 +MAX(I899-MAX(0,='Settings &amp; Rates'!$B$13-SUMIFS($I$8:I898,$E$8:E898,"Car/Van",$A$8:A898,"&gt;="&amp;='Settings &amp; Rates'!$B$3,$A$8:A898,"&lt;="&amp;='Settings &amp; Rates'!$B$4)),0)*='Settings &amp; Rates'!$B$9 +I899*F899*='Settings &amp; Rates'!$B$12,IF(E899="Motorcycle",I899*='Settings &amp; Rates'!$B$10,IF(E899="Bicycle",I899*='Settings &amp; Rates'!$B$11,0)))),"")</f>
        <v/>
      </c>
      <c r="N899" s="6" t="n"/>
    </row>
    <row r="900">
      <c r="A900" s="5" t="n"/>
      <c r="B900" s="6" t="n"/>
      <c r="C900" s="6" t="n"/>
      <c r="D900" s="6" t="n"/>
      <c r="E900" s="6" t="n"/>
      <c r="F900" s="6" t="n"/>
      <c r="G900" s="6" t="n"/>
      <c r="H900" s="6" t="n"/>
      <c r="I900" s="6" t="n"/>
      <c r="J900" s="6">
        <f>IF(E900&lt;&gt;"Car/Van","",SUMIFS($I$8:I900,$E$8:E900,"Car/Van",$A$8:A900,"&gt;="&amp;='Settings &amp; Rates'!$B$3,$A$8:A900,"&lt;="&amp;='Settings &amp; Rates'!$B$4))</f>
        <v/>
      </c>
      <c r="K900" s="6">
        <f>IFERROR(IF(I900=0,"",IF(E900="Car/Van",  (MIN(MAX(='Settings &amp; Rates'!$B$13-SUMIFS($I$8:I899,$E$8:E899,"Car/Van",$A$8:A899,"&gt;="&amp;='Settings &amp; Rates'!$B$3,$A$8:A899,"&lt;="&amp;='Settings &amp; Rates'!$B$4)),I900)*='Settings &amp; Rates'!$B$8  +MAX(I900-MAX(0,='Settings &amp; Rates'!$B$13-SUMIFS($I$8:I899,$E$8:E899,"Car/Van",$A$8:A899,"&gt;="&amp;='Settings &amp; Rates'!$B$3,$A$8:A899,"&lt;="&amp;='Settings &amp; Rates'!$B$4)),0)*='Settings &amp; Rates'!$B$9)/I900,IF(E900="Motorcycle",='Settings &amp; Rates'!$B$10,IF(E900="Bicycle",='Settings &amp; Rates'!$B$11,"")))),"")</f>
        <v/>
      </c>
      <c r="L900" s="6">
        <f>IF(E900="Car/Van",='Settings &amp; Rates'!$B$12*F900,0)</f>
        <v/>
      </c>
      <c r="M900" s="7">
        <f>IFERROR(IF(I900=0,"",IF(E900="Car/Van",  MIN(MAX(='Settings &amp; Rates'!$B$13-SUMIFS($I$8:I899,$E$8:E899,"Car/Van",$A$8:A899,"&gt;="&amp;='Settings &amp; Rates'!$B$3,$A$8:A899,"&lt;="&amp;='Settings &amp; Rates'!$B$4)),I900)*='Settings &amp; Rates'!$B$8 +MAX(I900-MAX(0,='Settings &amp; Rates'!$B$13-SUMIFS($I$8:I899,$E$8:E899,"Car/Van",$A$8:A899,"&gt;="&amp;='Settings &amp; Rates'!$B$3,$A$8:A899,"&lt;="&amp;='Settings &amp; Rates'!$B$4)),0)*='Settings &amp; Rates'!$B$9 +I900*F900*='Settings &amp; Rates'!$B$12,IF(E900="Motorcycle",I900*='Settings &amp; Rates'!$B$10,IF(E900="Bicycle",I900*='Settings &amp; Rates'!$B$11,0)))),"")</f>
        <v/>
      </c>
      <c r="N900" s="6" t="n"/>
    </row>
    <row r="901">
      <c r="A901" s="5" t="n"/>
      <c r="B901" s="6" t="n"/>
      <c r="C901" s="6" t="n"/>
      <c r="D901" s="6" t="n"/>
      <c r="E901" s="6" t="n"/>
      <c r="F901" s="6" t="n"/>
      <c r="G901" s="6" t="n"/>
      <c r="H901" s="6" t="n"/>
      <c r="I901" s="6" t="n"/>
      <c r="J901" s="6">
        <f>IF(E901&lt;&gt;"Car/Van","",SUMIFS($I$8:I901,$E$8:E901,"Car/Van",$A$8:A901,"&gt;="&amp;='Settings &amp; Rates'!$B$3,$A$8:A901,"&lt;="&amp;='Settings &amp; Rates'!$B$4))</f>
        <v/>
      </c>
      <c r="K901" s="6">
        <f>IFERROR(IF(I901=0,"",IF(E901="Car/Van",  (MIN(MAX(='Settings &amp; Rates'!$B$13-SUMIFS($I$8:I900,$E$8:E900,"Car/Van",$A$8:A900,"&gt;="&amp;='Settings &amp; Rates'!$B$3,$A$8:A900,"&lt;="&amp;='Settings &amp; Rates'!$B$4)),I901)*='Settings &amp; Rates'!$B$8  +MAX(I901-MAX(0,='Settings &amp; Rates'!$B$13-SUMIFS($I$8:I900,$E$8:E900,"Car/Van",$A$8:A900,"&gt;="&amp;='Settings &amp; Rates'!$B$3,$A$8:A900,"&lt;="&amp;='Settings &amp; Rates'!$B$4)),0)*='Settings &amp; Rates'!$B$9)/I901,IF(E901="Motorcycle",='Settings &amp; Rates'!$B$10,IF(E901="Bicycle",='Settings &amp; Rates'!$B$11,"")))),"")</f>
        <v/>
      </c>
      <c r="L901" s="6">
        <f>IF(E901="Car/Van",='Settings &amp; Rates'!$B$12*F901,0)</f>
        <v/>
      </c>
      <c r="M901" s="7">
        <f>IFERROR(IF(I901=0,"",IF(E901="Car/Van",  MIN(MAX(='Settings &amp; Rates'!$B$13-SUMIFS($I$8:I900,$E$8:E900,"Car/Van",$A$8:A900,"&gt;="&amp;='Settings &amp; Rates'!$B$3,$A$8:A900,"&lt;="&amp;='Settings &amp; Rates'!$B$4)),I901)*='Settings &amp; Rates'!$B$8 +MAX(I901-MAX(0,='Settings &amp; Rates'!$B$13-SUMIFS($I$8:I900,$E$8:E900,"Car/Van",$A$8:A900,"&gt;="&amp;='Settings &amp; Rates'!$B$3,$A$8:A900,"&lt;="&amp;='Settings &amp; Rates'!$B$4)),0)*='Settings &amp; Rates'!$B$9 +I901*F901*='Settings &amp; Rates'!$B$12,IF(E901="Motorcycle",I901*='Settings &amp; Rates'!$B$10,IF(E901="Bicycle",I901*='Settings &amp; Rates'!$B$11,0)))),"")</f>
        <v/>
      </c>
      <c r="N901" s="6" t="n"/>
    </row>
    <row r="902">
      <c r="A902" s="5" t="n"/>
      <c r="B902" s="6" t="n"/>
      <c r="C902" s="6" t="n"/>
      <c r="D902" s="6" t="n"/>
      <c r="E902" s="6" t="n"/>
      <c r="F902" s="6" t="n"/>
      <c r="G902" s="6" t="n"/>
      <c r="H902" s="6" t="n"/>
      <c r="I902" s="6" t="n"/>
      <c r="J902" s="6">
        <f>IF(E902&lt;&gt;"Car/Van","",SUMIFS($I$8:I902,$E$8:E902,"Car/Van",$A$8:A902,"&gt;="&amp;='Settings &amp; Rates'!$B$3,$A$8:A902,"&lt;="&amp;='Settings &amp; Rates'!$B$4))</f>
        <v/>
      </c>
      <c r="K902" s="6">
        <f>IFERROR(IF(I902=0,"",IF(E902="Car/Van",  (MIN(MAX(='Settings &amp; Rates'!$B$13-SUMIFS($I$8:I901,$E$8:E901,"Car/Van",$A$8:A901,"&gt;="&amp;='Settings &amp; Rates'!$B$3,$A$8:A901,"&lt;="&amp;='Settings &amp; Rates'!$B$4)),I902)*='Settings &amp; Rates'!$B$8  +MAX(I902-MAX(0,='Settings &amp; Rates'!$B$13-SUMIFS($I$8:I901,$E$8:E901,"Car/Van",$A$8:A901,"&gt;="&amp;='Settings &amp; Rates'!$B$3,$A$8:A901,"&lt;="&amp;='Settings &amp; Rates'!$B$4)),0)*='Settings &amp; Rates'!$B$9)/I902,IF(E902="Motorcycle",='Settings &amp; Rates'!$B$10,IF(E902="Bicycle",='Settings &amp; Rates'!$B$11,"")))),"")</f>
        <v/>
      </c>
      <c r="L902" s="6">
        <f>IF(E902="Car/Van",='Settings &amp; Rates'!$B$12*F902,0)</f>
        <v/>
      </c>
      <c r="M902" s="7">
        <f>IFERROR(IF(I902=0,"",IF(E902="Car/Van",  MIN(MAX(='Settings &amp; Rates'!$B$13-SUMIFS($I$8:I901,$E$8:E901,"Car/Van",$A$8:A901,"&gt;="&amp;='Settings &amp; Rates'!$B$3,$A$8:A901,"&lt;="&amp;='Settings &amp; Rates'!$B$4)),I902)*='Settings &amp; Rates'!$B$8 +MAX(I902-MAX(0,='Settings &amp; Rates'!$B$13-SUMIFS($I$8:I901,$E$8:E901,"Car/Van",$A$8:A901,"&gt;="&amp;='Settings &amp; Rates'!$B$3,$A$8:A901,"&lt;="&amp;='Settings &amp; Rates'!$B$4)),0)*='Settings &amp; Rates'!$B$9 +I902*F902*='Settings &amp; Rates'!$B$12,IF(E902="Motorcycle",I902*='Settings &amp; Rates'!$B$10,IF(E902="Bicycle",I902*='Settings &amp; Rates'!$B$11,0)))),"")</f>
        <v/>
      </c>
      <c r="N902" s="6" t="n"/>
    </row>
    <row r="903">
      <c r="A903" s="5" t="n"/>
      <c r="B903" s="6" t="n"/>
      <c r="C903" s="6" t="n"/>
      <c r="D903" s="6" t="n"/>
      <c r="E903" s="6" t="n"/>
      <c r="F903" s="6" t="n"/>
      <c r="G903" s="6" t="n"/>
      <c r="H903" s="6" t="n"/>
      <c r="I903" s="6" t="n"/>
      <c r="J903" s="6">
        <f>IF(E903&lt;&gt;"Car/Van","",SUMIFS($I$8:I903,$E$8:E903,"Car/Van",$A$8:A903,"&gt;="&amp;='Settings &amp; Rates'!$B$3,$A$8:A903,"&lt;="&amp;='Settings &amp; Rates'!$B$4))</f>
        <v/>
      </c>
      <c r="K903" s="6">
        <f>IFERROR(IF(I903=0,"",IF(E903="Car/Van",  (MIN(MAX(='Settings &amp; Rates'!$B$13-SUMIFS($I$8:I902,$E$8:E902,"Car/Van",$A$8:A902,"&gt;="&amp;='Settings &amp; Rates'!$B$3,$A$8:A902,"&lt;="&amp;='Settings &amp; Rates'!$B$4)),I903)*='Settings &amp; Rates'!$B$8  +MAX(I903-MAX(0,='Settings &amp; Rates'!$B$13-SUMIFS($I$8:I902,$E$8:E902,"Car/Van",$A$8:A902,"&gt;="&amp;='Settings &amp; Rates'!$B$3,$A$8:A902,"&lt;="&amp;='Settings &amp; Rates'!$B$4)),0)*='Settings &amp; Rates'!$B$9)/I903,IF(E903="Motorcycle",='Settings &amp; Rates'!$B$10,IF(E903="Bicycle",='Settings &amp; Rates'!$B$11,"")))),"")</f>
        <v/>
      </c>
      <c r="L903" s="6">
        <f>IF(E903="Car/Van",='Settings &amp; Rates'!$B$12*F903,0)</f>
        <v/>
      </c>
      <c r="M903" s="7">
        <f>IFERROR(IF(I903=0,"",IF(E903="Car/Van",  MIN(MAX(='Settings &amp; Rates'!$B$13-SUMIFS($I$8:I902,$E$8:E902,"Car/Van",$A$8:A902,"&gt;="&amp;='Settings &amp; Rates'!$B$3,$A$8:A902,"&lt;="&amp;='Settings &amp; Rates'!$B$4)),I903)*='Settings &amp; Rates'!$B$8 +MAX(I903-MAX(0,='Settings &amp; Rates'!$B$13-SUMIFS($I$8:I902,$E$8:E902,"Car/Van",$A$8:A902,"&gt;="&amp;='Settings &amp; Rates'!$B$3,$A$8:A902,"&lt;="&amp;='Settings &amp; Rates'!$B$4)),0)*='Settings &amp; Rates'!$B$9 +I903*F903*='Settings &amp; Rates'!$B$12,IF(E903="Motorcycle",I903*='Settings &amp; Rates'!$B$10,IF(E903="Bicycle",I903*='Settings &amp; Rates'!$B$11,0)))),"")</f>
        <v/>
      </c>
      <c r="N903" s="6" t="n"/>
    </row>
    <row r="904">
      <c r="A904" s="5" t="n"/>
      <c r="B904" s="6" t="n"/>
      <c r="C904" s="6" t="n"/>
      <c r="D904" s="6" t="n"/>
      <c r="E904" s="6" t="n"/>
      <c r="F904" s="6" t="n"/>
      <c r="G904" s="6" t="n"/>
      <c r="H904" s="6" t="n"/>
      <c r="I904" s="6" t="n"/>
      <c r="J904" s="6">
        <f>IF(E904&lt;&gt;"Car/Van","",SUMIFS($I$8:I904,$E$8:E904,"Car/Van",$A$8:A904,"&gt;="&amp;='Settings &amp; Rates'!$B$3,$A$8:A904,"&lt;="&amp;='Settings &amp; Rates'!$B$4))</f>
        <v/>
      </c>
      <c r="K904" s="6">
        <f>IFERROR(IF(I904=0,"",IF(E904="Car/Van",  (MIN(MAX(='Settings &amp; Rates'!$B$13-SUMIFS($I$8:I903,$E$8:E903,"Car/Van",$A$8:A903,"&gt;="&amp;='Settings &amp; Rates'!$B$3,$A$8:A903,"&lt;="&amp;='Settings &amp; Rates'!$B$4)),I904)*='Settings &amp; Rates'!$B$8  +MAX(I904-MAX(0,='Settings &amp; Rates'!$B$13-SUMIFS($I$8:I903,$E$8:E903,"Car/Van",$A$8:A903,"&gt;="&amp;='Settings &amp; Rates'!$B$3,$A$8:A903,"&lt;="&amp;='Settings &amp; Rates'!$B$4)),0)*='Settings &amp; Rates'!$B$9)/I904,IF(E904="Motorcycle",='Settings &amp; Rates'!$B$10,IF(E904="Bicycle",='Settings &amp; Rates'!$B$11,"")))),"")</f>
        <v/>
      </c>
      <c r="L904" s="6">
        <f>IF(E904="Car/Van",='Settings &amp; Rates'!$B$12*F904,0)</f>
        <v/>
      </c>
      <c r="M904" s="7">
        <f>IFERROR(IF(I904=0,"",IF(E904="Car/Van",  MIN(MAX(='Settings &amp; Rates'!$B$13-SUMIFS($I$8:I903,$E$8:E903,"Car/Van",$A$8:A903,"&gt;="&amp;='Settings &amp; Rates'!$B$3,$A$8:A903,"&lt;="&amp;='Settings &amp; Rates'!$B$4)),I904)*='Settings &amp; Rates'!$B$8 +MAX(I904-MAX(0,='Settings &amp; Rates'!$B$13-SUMIFS($I$8:I903,$E$8:E903,"Car/Van",$A$8:A903,"&gt;="&amp;='Settings &amp; Rates'!$B$3,$A$8:A903,"&lt;="&amp;='Settings &amp; Rates'!$B$4)),0)*='Settings &amp; Rates'!$B$9 +I904*F904*='Settings &amp; Rates'!$B$12,IF(E904="Motorcycle",I904*='Settings &amp; Rates'!$B$10,IF(E904="Bicycle",I904*='Settings &amp; Rates'!$B$11,0)))),"")</f>
        <v/>
      </c>
      <c r="N904" s="6" t="n"/>
    </row>
    <row r="905">
      <c r="A905" s="5" t="n"/>
      <c r="B905" s="6" t="n"/>
      <c r="C905" s="6" t="n"/>
      <c r="D905" s="6" t="n"/>
      <c r="E905" s="6" t="n"/>
      <c r="F905" s="6" t="n"/>
      <c r="G905" s="6" t="n"/>
      <c r="H905" s="6" t="n"/>
      <c r="I905" s="6" t="n"/>
      <c r="J905" s="6">
        <f>IF(E905&lt;&gt;"Car/Van","",SUMIFS($I$8:I905,$E$8:E905,"Car/Van",$A$8:A905,"&gt;="&amp;='Settings &amp; Rates'!$B$3,$A$8:A905,"&lt;="&amp;='Settings &amp; Rates'!$B$4))</f>
        <v/>
      </c>
      <c r="K905" s="6">
        <f>IFERROR(IF(I905=0,"",IF(E905="Car/Van",  (MIN(MAX(='Settings &amp; Rates'!$B$13-SUMIFS($I$8:I904,$E$8:E904,"Car/Van",$A$8:A904,"&gt;="&amp;='Settings &amp; Rates'!$B$3,$A$8:A904,"&lt;="&amp;='Settings &amp; Rates'!$B$4)),I905)*='Settings &amp; Rates'!$B$8  +MAX(I905-MAX(0,='Settings &amp; Rates'!$B$13-SUMIFS($I$8:I904,$E$8:E904,"Car/Van",$A$8:A904,"&gt;="&amp;='Settings &amp; Rates'!$B$3,$A$8:A904,"&lt;="&amp;='Settings &amp; Rates'!$B$4)),0)*='Settings &amp; Rates'!$B$9)/I905,IF(E905="Motorcycle",='Settings &amp; Rates'!$B$10,IF(E905="Bicycle",='Settings &amp; Rates'!$B$11,"")))),"")</f>
        <v/>
      </c>
      <c r="L905" s="6">
        <f>IF(E905="Car/Van",='Settings &amp; Rates'!$B$12*F905,0)</f>
        <v/>
      </c>
      <c r="M905" s="7">
        <f>IFERROR(IF(I905=0,"",IF(E905="Car/Van",  MIN(MAX(='Settings &amp; Rates'!$B$13-SUMIFS($I$8:I904,$E$8:E904,"Car/Van",$A$8:A904,"&gt;="&amp;='Settings &amp; Rates'!$B$3,$A$8:A904,"&lt;="&amp;='Settings &amp; Rates'!$B$4)),I905)*='Settings &amp; Rates'!$B$8 +MAX(I905-MAX(0,='Settings &amp; Rates'!$B$13-SUMIFS($I$8:I904,$E$8:E904,"Car/Van",$A$8:A904,"&gt;="&amp;='Settings &amp; Rates'!$B$3,$A$8:A904,"&lt;="&amp;='Settings &amp; Rates'!$B$4)),0)*='Settings &amp; Rates'!$B$9 +I905*F905*='Settings &amp; Rates'!$B$12,IF(E905="Motorcycle",I905*='Settings &amp; Rates'!$B$10,IF(E905="Bicycle",I905*='Settings &amp; Rates'!$B$11,0)))),"")</f>
        <v/>
      </c>
      <c r="N905" s="6" t="n"/>
    </row>
    <row r="906">
      <c r="A906" s="5" t="n"/>
      <c r="B906" s="6" t="n"/>
      <c r="C906" s="6" t="n"/>
      <c r="D906" s="6" t="n"/>
      <c r="E906" s="6" t="n"/>
      <c r="F906" s="6" t="n"/>
      <c r="G906" s="6" t="n"/>
      <c r="H906" s="6" t="n"/>
      <c r="I906" s="6" t="n"/>
      <c r="J906" s="6">
        <f>IF(E906&lt;&gt;"Car/Van","",SUMIFS($I$8:I906,$E$8:E906,"Car/Van",$A$8:A906,"&gt;="&amp;='Settings &amp; Rates'!$B$3,$A$8:A906,"&lt;="&amp;='Settings &amp; Rates'!$B$4))</f>
        <v/>
      </c>
      <c r="K906" s="6">
        <f>IFERROR(IF(I906=0,"",IF(E906="Car/Van",  (MIN(MAX(='Settings &amp; Rates'!$B$13-SUMIFS($I$8:I905,$E$8:E905,"Car/Van",$A$8:A905,"&gt;="&amp;='Settings &amp; Rates'!$B$3,$A$8:A905,"&lt;="&amp;='Settings &amp; Rates'!$B$4)),I906)*='Settings &amp; Rates'!$B$8  +MAX(I906-MAX(0,='Settings &amp; Rates'!$B$13-SUMIFS($I$8:I905,$E$8:E905,"Car/Van",$A$8:A905,"&gt;="&amp;='Settings &amp; Rates'!$B$3,$A$8:A905,"&lt;="&amp;='Settings &amp; Rates'!$B$4)),0)*='Settings &amp; Rates'!$B$9)/I906,IF(E906="Motorcycle",='Settings &amp; Rates'!$B$10,IF(E906="Bicycle",='Settings &amp; Rates'!$B$11,"")))),"")</f>
        <v/>
      </c>
      <c r="L906" s="6">
        <f>IF(E906="Car/Van",='Settings &amp; Rates'!$B$12*F906,0)</f>
        <v/>
      </c>
      <c r="M906" s="7">
        <f>IFERROR(IF(I906=0,"",IF(E906="Car/Van",  MIN(MAX(='Settings &amp; Rates'!$B$13-SUMIFS($I$8:I905,$E$8:E905,"Car/Van",$A$8:A905,"&gt;="&amp;='Settings &amp; Rates'!$B$3,$A$8:A905,"&lt;="&amp;='Settings &amp; Rates'!$B$4)),I906)*='Settings &amp; Rates'!$B$8 +MAX(I906-MAX(0,='Settings &amp; Rates'!$B$13-SUMIFS($I$8:I905,$E$8:E905,"Car/Van",$A$8:A905,"&gt;="&amp;='Settings &amp; Rates'!$B$3,$A$8:A905,"&lt;="&amp;='Settings &amp; Rates'!$B$4)),0)*='Settings &amp; Rates'!$B$9 +I906*F906*='Settings &amp; Rates'!$B$12,IF(E906="Motorcycle",I906*='Settings &amp; Rates'!$B$10,IF(E906="Bicycle",I906*='Settings &amp; Rates'!$B$11,0)))),"")</f>
        <v/>
      </c>
      <c r="N906" s="6" t="n"/>
    </row>
    <row r="907">
      <c r="A907" s="5" t="n"/>
      <c r="B907" s="6" t="n"/>
      <c r="C907" s="6" t="n"/>
      <c r="D907" s="6" t="n"/>
      <c r="E907" s="6" t="n"/>
      <c r="F907" s="6" t="n"/>
      <c r="G907" s="6" t="n"/>
      <c r="H907" s="6" t="n"/>
      <c r="I907" s="6" t="n"/>
      <c r="J907" s="6">
        <f>IF(E907&lt;&gt;"Car/Van","",SUMIFS($I$8:I907,$E$8:E907,"Car/Van",$A$8:A907,"&gt;="&amp;='Settings &amp; Rates'!$B$3,$A$8:A907,"&lt;="&amp;='Settings &amp; Rates'!$B$4))</f>
        <v/>
      </c>
      <c r="K907" s="6">
        <f>IFERROR(IF(I907=0,"",IF(E907="Car/Van",  (MIN(MAX(='Settings &amp; Rates'!$B$13-SUMIFS($I$8:I906,$E$8:E906,"Car/Van",$A$8:A906,"&gt;="&amp;='Settings &amp; Rates'!$B$3,$A$8:A906,"&lt;="&amp;='Settings &amp; Rates'!$B$4)),I907)*='Settings &amp; Rates'!$B$8  +MAX(I907-MAX(0,='Settings &amp; Rates'!$B$13-SUMIFS($I$8:I906,$E$8:E906,"Car/Van",$A$8:A906,"&gt;="&amp;='Settings &amp; Rates'!$B$3,$A$8:A906,"&lt;="&amp;='Settings &amp; Rates'!$B$4)),0)*='Settings &amp; Rates'!$B$9)/I907,IF(E907="Motorcycle",='Settings &amp; Rates'!$B$10,IF(E907="Bicycle",='Settings &amp; Rates'!$B$11,"")))),"")</f>
        <v/>
      </c>
      <c r="L907" s="6">
        <f>IF(E907="Car/Van",='Settings &amp; Rates'!$B$12*F907,0)</f>
        <v/>
      </c>
      <c r="M907" s="7">
        <f>IFERROR(IF(I907=0,"",IF(E907="Car/Van",  MIN(MAX(='Settings &amp; Rates'!$B$13-SUMIFS($I$8:I906,$E$8:E906,"Car/Van",$A$8:A906,"&gt;="&amp;='Settings &amp; Rates'!$B$3,$A$8:A906,"&lt;="&amp;='Settings &amp; Rates'!$B$4)),I907)*='Settings &amp; Rates'!$B$8 +MAX(I907-MAX(0,='Settings &amp; Rates'!$B$13-SUMIFS($I$8:I906,$E$8:E906,"Car/Van",$A$8:A906,"&gt;="&amp;='Settings &amp; Rates'!$B$3,$A$8:A906,"&lt;="&amp;='Settings &amp; Rates'!$B$4)),0)*='Settings &amp; Rates'!$B$9 +I907*F907*='Settings &amp; Rates'!$B$12,IF(E907="Motorcycle",I907*='Settings &amp; Rates'!$B$10,IF(E907="Bicycle",I907*='Settings &amp; Rates'!$B$11,0)))),"")</f>
        <v/>
      </c>
      <c r="N907" s="6" t="n"/>
    </row>
    <row r="908">
      <c r="A908" s="5" t="n"/>
      <c r="B908" s="6" t="n"/>
      <c r="C908" s="6" t="n"/>
      <c r="D908" s="6" t="n"/>
      <c r="E908" s="6" t="n"/>
      <c r="F908" s="6" t="n"/>
      <c r="G908" s="6" t="n"/>
      <c r="H908" s="6" t="n"/>
      <c r="I908" s="6" t="n"/>
      <c r="J908" s="6">
        <f>IF(E908&lt;&gt;"Car/Van","",SUMIFS($I$8:I908,$E$8:E908,"Car/Van",$A$8:A908,"&gt;="&amp;='Settings &amp; Rates'!$B$3,$A$8:A908,"&lt;="&amp;='Settings &amp; Rates'!$B$4))</f>
        <v/>
      </c>
      <c r="K908" s="6">
        <f>IFERROR(IF(I908=0,"",IF(E908="Car/Van",  (MIN(MAX(='Settings &amp; Rates'!$B$13-SUMIFS($I$8:I907,$E$8:E907,"Car/Van",$A$8:A907,"&gt;="&amp;='Settings &amp; Rates'!$B$3,$A$8:A907,"&lt;="&amp;='Settings &amp; Rates'!$B$4)),I908)*='Settings &amp; Rates'!$B$8  +MAX(I908-MAX(0,='Settings &amp; Rates'!$B$13-SUMIFS($I$8:I907,$E$8:E907,"Car/Van",$A$8:A907,"&gt;="&amp;='Settings &amp; Rates'!$B$3,$A$8:A907,"&lt;="&amp;='Settings &amp; Rates'!$B$4)),0)*='Settings &amp; Rates'!$B$9)/I908,IF(E908="Motorcycle",='Settings &amp; Rates'!$B$10,IF(E908="Bicycle",='Settings &amp; Rates'!$B$11,"")))),"")</f>
        <v/>
      </c>
      <c r="L908" s="6">
        <f>IF(E908="Car/Van",='Settings &amp; Rates'!$B$12*F908,0)</f>
        <v/>
      </c>
      <c r="M908" s="7">
        <f>IFERROR(IF(I908=0,"",IF(E908="Car/Van",  MIN(MAX(='Settings &amp; Rates'!$B$13-SUMIFS($I$8:I907,$E$8:E907,"Car/Van",$A$8:A907,"&gt;="&amp;='Settings &amp; Rates'!$B$3,$A$8:A907,"&lt;="&amp;='Settings &amp; Rates'!$B$4)),I908)*='Settings &amp; Rates'!$B$8 +MAX(I908-MAX(0,='Settings &amp; Rates'!$B$13-SUMIFS($I$8:I907,$E$8:E907,"Car/Van",$A$8:A907,"&gt;="&amp;='Settings &amp; Rates'!$B$3,$A$8:A907,"&lt;="&amp;='Settings &amp; Rates'!$B$4)),0)*='Settings &amp; Rates'!$B$9 +I908*F908*='Settings &amp; Rates'!$B$12,IF(E908="Motorcycle",I908*='Settings &amp; Rates'!$B$10,IF(E908="Bicycle",I908*='Settings &amp; Rates'!$B$11,0)))),"")</f>
        <v/>
      </c>
      <c r="N908" s="6" t="n"/>
    </row>
    <row r="909">
      <c r="A909" s="5" t="n"/>
      <c r="B909" s="6" t="n"/>
      <c r="C909" s="6" t="n"/>
      <c r="D909" s="6" t="n"/>
      <c r="E909" s="6" t="n"/>
      <c r="F909" s="6" t="n"/>
      <c r="G909" s="6" t="n"/>
      <c r="H909" s="6" t="n"/>
      <c r="I909" s="6" t="n"/>
      <c r="J909" s="6">
        <f>IF(E909&lt;&gt;"Car/Van","",SUMIFS($I$8:I909,$E$8:E909,"Car/Van",$A$8:A909,"&gt;="&amp;='Settings &amp; Rates'!$B$3,$A$8:A909,"&lt;="&amp;='Settings &amp; Rates'!$B$4))</f>
        <v/>
      </c>
      <c r="K909" s="6">
        <f>IFERROR(IF(I909=0,"",IF(E909="Car/Van",  (MIN(MAX(='Settings &amp; Rates'!$B$13-SUMIFS($I$8:I908,$E$8:E908,"Car/Van",$A$8:A908,"&gt;="&amp;='Settings &amp; Rates'!$B$3,$A$8:A908,"&lt;="&amp;='Settings &amp; Rates'!$B$4)),I909)*='Settings &amp; Rates'!$B$8  +MAX(I909-MAX(0,='Settings &amp; Rates'!$B$13-SUMIFS($I$8:I908,$E$8:E908,"Car/Van",$A$8:A908,"&gt;="&amp;='Settings &amp; Rates'!$B$3,$A$8:A908,"&lt;="&amp;='Settings &amp; Rates'!$B$4)),0)*='Settings &amp; Rates'!$B$9)/I909,IF(E909="Motorcycle",='Settings &amp; Rates'!$B$10,IF(E909="Bicycle",='Settings &amp; Rates'!$B$11,"")))),"")</f>
        <v/>
      </c>
      <c r="L909" s="6">
        <f>IF(E909="Car/Van",='Settings &amp; Rates'!$B$12*F909,0)</f>
        <v/>
      </c>
      <c r="M909" s="7">
        <f>IFERROR(IF(I909=0,"",IF(E909="Car/Van",  MIN(MAX(='Settings &amp; Rates'!$B$13-SUMIFS($I$8:I908,$E$8:E908,"Car/Van",$A$8:A908,"&gt;="&amp;='Settings &amp; Rates'!$B$3,$A$8:A908,"&lt;="&amp;='Settings &amp; Rates'!$B$4)),I909)*='Settings &amp; Rates'!$B$8 +MAX(I909-MAX(0,='Settings &amp; Rates'!$B$13-SUMIFS($I$8:I908,$E$8:E908,"Car/Van",$A$8:A908,"&gt;="&amp;='Settings &amp; Rates'!$B$3,$A$8:A908,"&lt;="&amp;='Settings &amp; Rates'!$B$4)),0)*='Settings &amp; Rates'!$B$9 +I909*F909*='Settings &amp; Rates'!$B$12,IF(E909="Motorcycle",I909*='Settings &amp; Rates'!$B$10,IF(E909="Bicycle",I909*='Settings &amp; Rates'!$B$11,0)))),"")</f>
        <v/>
      </c>
      <c r="N909" s="6" t="n"/>
    </row>
    <row r="910">
      <c r="A910" s="5" t="n"/>
      <c r="B910" s="6" t="n"/>
      <c r="C910" s="6" t="n"/>
      <c r="D910" s="6" t="n"/>
      <c r="E910" s="6" t="n"/>
      <c r="F910" s="6" t="n"/>
      <c r="G910" s="6" t="n"/>
      <c r="H910" s="6" t="n"/>
      <c r="I910" s="6" t="n"/>
      <c r="J910" s="6">
        <f>IF(E910&lt;&gt;"Car/Van","",SUMIFS($I$8:I910,$E$8:E910,"Car/Van",$A$8:A910,"&gt;="&amp;='Settings &amp; Rates'!$B$3,$A$8:A910,"&lt;="&amp;='Settings &amp; Rates'!$B$4))</f>
        <v/>
      </c>
      <c r="K910" s="6">
        <f>IFERROR(IF(I910=0,"",IF(E910="Car/Van",  (MIN(MAX(='Settings &amp; Rates'!$B$13-SUMIFS($I$8:I909,$E$8:E909,"Car/Van",$A$8:A909,"&gt;="&amp;='Settings &amp; Rates'!$B$3,$A$8:A909,"&lt;="&amp;='Settings &amp; Rates'!$B$4)),I910)*='Settings &amp; Rates'!$B$8  +MAX(I910-MAX(0,='Settings &amp; Rates'!$B$13-SUMIFS($I$8:I909,$E$8:E909,"Car/Van",$A$8:A909,"&gt;="&amp;='Settings &amp; Rates'!$B$3,$A$8:A909,"&lt;="&amp;='Settings &amp; Rates'!$B$4)),0)*='Settings &amp; Rates'!$B$9)/I910,IF(E910="Motorcycle",='Settings &amp; Rates'!$B$10,IF(E910="Bicycle",='Settings &amp; Rates'!$B$11,"")))),"")</f>
        <v/>
      </c>
      <c r="L910" s="6">
        <f>IF(E910="Car/Van",='Settings &amp; Rates'!$B$12*F910,0)</f>
        <v/>
      </c>
      <c r="M910" s="7">
        <f>IFERROR(IF(I910=0,"",IF(E910="Car/Van",  MIN(MAX(='Settings &amp; Rates'!$B$13-SUMIFS($I$8:I909,$E$8:E909,"Car/Van",$A$8:A909,"&gt;="&amp;='Settings &amp; Rates'!$B$3,$A$8:A909,"&lt;="&amp;='Settings &amp; Rates'!$B$4)),I910)*='Settings &amp; Rates'!$B$8 +MAX(I910-MAX(0,='Settings &amp; Rates'!$B$13-SUMIFS($I$8:I909,$E$8:E909,"Car/Van",$A$8:A909,"&gt;="&amp;='Settings &amp; Rates'!$B$3,$A$8:A909,"&lt;="&amp;='Settings &amp; Rates'!$B$4)),0)*='Settings &amp; Rates'!$B$9 +I910*F910*='Settings &amp; Rates'!$B$12,IF(E910="Motorcycle",I910*='Settings &amp; Rates'!$B$10,IF(E910="Bicycle",I910*='Settings &amp; Rates'!$B$11,0)))),"")</f>
        <v/>
      </c>
      <c r="N910" s="6" t="n"/>
    </row>
    <row r="911">
      <c r="A911" s="5" t="n"/>
      <c r="B911" s="6" t="n"/>
      <c r="C911" s="6" t="n"/>
      <c r="D911" s="6" t="n"/>
      <c r="E911" s="6" t="n"/>
      <c r="F911" s="6" t="n"/>
      <c r="G911" s="6" t="n"/>
      <c r="H911" s="6" t="n"/>
      <c r="I911" s="6" t="n"/>
      <c r="J911" s="6">
        <f>IF(E911&lt;&gt;"Car/Van","",SUMIFS($I$8:I911,$E$8:E911,"Car/Van",$A$8:A911,"&gt;="&amp;='Settings &amp; Rates'!$B$3,$A$8:A911,"&lt;="&amp;='Settings &amp; Rates'!$B$4))</f>
        <v/>
      </c>
      <c r="K911" s="6">
        <f>IFERROR(IF(I911=0,"",IF(E911="Car/Van",  (MIN(MAX(='Settings &amp; Rates'!$B$13-SUMIFS($I$8:I910,$E$8:E910,"Car/Van",$A$8:A910,"&gt;="&amp;='Settings &amp; Rates'!$B$3,$A$8:A910,"&lt;="&amp;='Settings &amp; Rates'!$B$4)),I911)*='Settings &amp; Rates'!$B$8  +MAX(I911-MAX(0,='Settings &amp; Rates'!$B$13-SUMIFS($I$8:I910,$E$8:E910,"Car/Van",$A$8:A910,"&gt;="&amp;='Settings &amp; Rates'!$B$3,$A$8:A910,"&lt;="&amp;='Settings &amp; Rates'!$B$4)),0)*='Settings &amp; Rates'!$B$9)/I911,IF(E911="Motorcycle",='Settings &amp; Rates'!$B$10,IF(E911="Bicycle",='Settings &amp; Rates'!$B$11,"")))),"")</f>
        <v/>
      </c>
      <c r="L911" s="6">
        <f>IF(E911="Car/Van",='Settings &amp; Rates'!$B$12*F911,0)</f>
        <v/>
      </c>
      <c r="M911" s="7">
        <f>IFERROR(IF(I911=0,"",IF(E911="Car/Van",  MIN(MAX(='Settings &amp; Rates'!$B$13-SUMIFS($I$8:I910,$E$8:E910,"Car/Van",$A$8:A910,"&gt;="&amp;='Settings &amp; Rates'!$B$3,$A$8:A910,"&lt;="&amp;='Settings &amp; Rates'!$B$4)),I911)*='Settings &amp; Rates'!$B$8 +MAX(I911-MAX(0,='Settings &amp; Rates'!$B$13-SUMIFS($I$8:I910,$E$8:E910,"Car/Van",$A$8:A910,"&gt;="&amp;='Settings &amp; Rates'!$B$3,$A$8:A910,"&lt;="&amp;='Settings &amp; Rates'!$B$4)),0)*='Settings &amp; Rates'!$B$9 +I911*F911*='Settings &amp; Rates'!$B$12,IF(E911="Motorcycle",I911*='Settings &amp; Rates'!$B$10,IF(E911="Bicycle",I911*='Settings &amp; Rates'!$B$11,0)))),"")</f>
        <v/>
      </c>
      <c r="N911" s="6" t="n"/>
    </row>
    <row r="912">
      <c r="A912" s="5" t="n"/>
      <c r="B912" s="6" t="n"/>
      <c r="C912" s="6" t="n"/>
      <c r="D912" s="6" t="n"/>
      <c r="E912" s="6" t="n"/>
      <c r="F912" s="6" t="n"/>
      <c r="G912" s="6" t="n"/>
      <c r="H912" s="6" t="n"/>
      <c r="I912" s="6" t="n"/>
      <c r="J912" s="6">
        <f>IF(E912&lt;&gt;"Car/Van","",SUMIFS($I$8:I912,$E$8:E912,"Car/Van",$A$8:A912,"&gt;="&amp;='Settings &amp; Rates'!$B$3,$A$8:A912,"&lt;="&amp;='Settings &amp; Rates'!$B$4))</f>
        <v/>
      </c>
      <c r="K912" s="6">
        <f>IFERROR(IF(I912=0,"",IF(E912="Car/Van",  (MIN(MAX(='Settings &amp; Rates'!$B$13-SUMIFS($I$8:I911,$E$8:E911,"Car/Van",$A$8:A911,"&gt;="&amp;='Settings &amp; Rates'!$B$3,$A$8:A911,"&lt;="&amp;='Settings &amp; Rates'!$B$4)),I912)*='Settings &amp; Rates'!$B$8  +MAX(I912-MAX(0,='Settings &amp; Rates'!$B$13-SUMIFS($I$8:I911,$E$8:E911,"Car/Van",$A$8:A911,"&gt;="&amp;='Settings &amp; Rates'!$B$3,$A$8:A911,"&lt;="&amp;='Settings &amp; Rates'!$B$4)),0)*='Settings &amp; Rates'!$B$9)/I912,IF(E912="Motorcycle",='Settings &amp; Rates'!$B$10,IF(E912="Bicycle",='Settings &amp; Rates'!$B$11,"")))),"")</f>
        <v/>
      </c>
      <c r="L912" s="6">
        <f>IF(E912="Car/Van",='Settings &amp; Rates'!$B$12*F912,0)</f>
        <v/>
      </c>
      <c r="M912" s="7">
        <f>IFERROR(IF(I912=0,"",IF(E912="Car/Van",  MIN(MAX(='Settings &amp; Rates'!$B$13-SUMIFS($I$8:I911,$E$8:E911,"Car/Van",$A$8:A911,"&gt;="&amp;='Settings &amp; Rates'!$B$3,$A$8:A911,"&lt;="&amp;='Settings &amp; Rates'!$B$4)),I912)*='Settings &amp; Rates'!$B$8 +MAX(I912-MAX(0,='Settings &amp; Rates'!$B$13-SUMIFS($I$8:I911,$E$8:E911,"Car/Van",$A$8:A911,"&gt;="&amp;='Settings &amp; Rates'!$B$3,$A$8:A911,"&lt;="&amp;='Settings &amp; Rates'!$B$4)),0)*='Settings &amp; Rates'!$B$9 +I912*F912*='Settings &amp; Rates'!$B$12,IF(E912="Motorcycle",I912*='Settings &amp; Rates'!$B$10,IF(E912="Bicycle",I912*='Settings &amp; Rates'!$B$11,0)))),"")</f>
        <v/>
      </c>
      <c r="N912" s="6" t="n"/>
    </row>
    <row r="913">
      <c r="A913" s="5" t="n"/>
      <c r="B913" s="6" t="n"/>
      <c r="C913" s="6" t="n"/>
      <c r="D913" s="6" t="n"/>
      <c r="E913" s="6" t="n"/>
      <c r="F913" s="6" t="n"/>
      <c r="G913" s="6" t="n"/>
      <c r="H913" s="6" t="n"/>
      <c r="I913" s="6" t="n"/>
      <c r="J913" s="6">
        <f>IF(E913&lt;&gt;"Car/Van","",SUMIFS($I$8:I913,$E$8:E913,"Car/Van",$A$8:A913,"&gt;="&amp;='Settings &amp; Rates'!$B$3,$A$8:A913,"&lt;="&amp;='Settings &amp; Rates'!$B$4))</f>
        <v/>
      </c>
      <c r="K913" s="6">
        <f>IFERROR(IF(I913=0,"",IF(E913="Car/Van",  (MIN(MAX(='Settings &amp; Rates'!$B$13-SUMIFS($I$8:I912,$E$8:E912,"Car/Van",$A$8:A912,"&gt;="&amp;='Settings &amp; Rates'!$B$3,$A$8:A912,"&lt;="&amp;='Settings &amp; Rates'!$B$4)),I913)*='Settings &amp; Rates'!$B$8  +MAX(I913-MAX(0,='Settings &amp; Rates'!$B$13-SUMIFS($I$8:I912,$E$8:E912,"Car/Van",$A$8:A912,"&gt;="&amp;='Settings &amp; Rates'!$B$3,$A$8:A912,"&lt;="&amp;='Settings &amp; Rates'!$B$4)),0)*='Settings &amp; Rates'!$B$9)/I913,IF(E913="Motorcycle",='Settings &amp; Rates'!$B$10,IF(E913="Bicycle",='Settings &amp; Rates'!$B$11,"")))),"")</f>
        <v/>
      </c>
      <c r="L913" s="6">
        <f>IF(E913="Car/Van",='Settings &amp; Rates'!$B$12*F913,0)</f>
        <v/>
      </c>
      <c r="M913" s="7">
        <f>IFERROR(IF(I913=0,"",IF(E913="Car/Van",  MIN(MAX(='Settings &amp; Rates'!$B$13-SUMIFS($I$8:I912,$E$8:E912,"Car/Van",$A$8:A912,"&gt;="&amp;='Settings &amp; Rates'!$B$3,$A$8:A912,"&lt;="&amp;='Settings &amp; Rates'!$B$4)),I913)*='Settings &amp; Rates'!$B$8 +MAX(I913-MAX(0,='Settings &amp; Rates'!$B$13-SUMIFS($I$8:I912,$E$8:E912,"Car/Van",$A$8:A912,"&gt;="&amp;='Settings &amp; Rates'!$B$3,$A$8:A912,"&lt;="&amp;='Settings &amp; Rates'!$B$4)),0)*='Settings &amp; Rates'!$B$9 +I913*F913*='Settings &amp; Rates'!$B$12,IF(E913="Motorcycle",I913*='Settings &amp; Rates'!$B$10,IF(E913="Bicycle",I913*='Settings &amp; Rates'!$B$11,0)))),"")</f>
        <v/>
      </c>
      <c r="N913" s="6" t="n"/>
    </row>
    <row r="914">
      <c r="A914" s="5" t="n"/>
      <c r="B914" s="6" t="n"/>
      <c r="C914" s="6" t="n"/>
      <c r="D914" s="6" t="n"/>
      <c r="E914" s="6" t="n"/>
      <c r="F914" s="6" t="n"/>
      <c r="G914" s="6" t="n"/>
      <c r="H914" s="6" t="n"/>
      <c r="I914" s="6" t="n"/>
      <c r="J914" s="6">
        <f>IF(E914&lt;&gt;"Car/Van","",SUMIFS($I$8:I914,$E$8:E914,"Car/Van",$A$8:A914,"&gt;="&amp;='Settings &amp; Rates'!$B$3,$A$8:A914,"&lt;="&amp;='Settings &amp; Rates'!$B$4))</f>
        <v/>
      </c>
      <c r="K914" s="6">
        <f>IFERROR(IF(I914=0,"",IF(E914="Car/Van",  (MIN(MAX(='Settings &amp; Rates'!$B$13-SUMIFS($I$8:I913,$E$8:E913,"Car/Van",$A$8:A913,"&gt;="&amp;='Settings &amp; Rates'!$B$3,$A$8:A913,"&lt;="&amp;='Settings &amp; Rates'!$B$4)),I914)*='Settings &amp; Rates'!$B$8  +MAX(I914-MAX(0,='Settings &amp; Rates'!$B$13-SUMIFS($I$8:I913,$E$8:E913,"Car/Van",$A$8:A913,"&gt;="&amp;='Settings &amp; Rates'!$B$3,$A$8:A913,"&lt;="&amp;='Settings &amp; Rates'!$B$4)),0)*='Settings &amp; Rates'!$B$9)/I914,IF(E914="Motorcycle",='Settings &amp; Rates'!$B$10,IF(E914="Bicycle",='Settings &amp; Rates'!$B$11,"")))),"")</f>
        <v/>
      </c>
      <c r="L914" s="6">
        <f>IF(E914="Car/Van",='Settings &amp; Rates'!$B$12*F914,0)</f>
        <v/>
      </c>
      <c r="M914" s="7">
        <f>IFERROR(IF(I914=0,"",IF(E914="Car/Van",  MIN(MAX(='Settings &amp; Rates'!$B$13-SUMIFS($I$8:I913,$E$8:E913,"Car/Van",$A$8:A913,"&gt;="&amp;='Settings &amp; Rates'!$B$3,$A$8:A913,"&lt;="&amp;='Settings &amp; Rates'!$B$4)),I914)*='Settings &amp; Rates'!$B$8 +MAX(I914-MAX(0,='Settings &amp; Rates'!$B$13-SUMIFS($I$8:I913,$E$8:E913,"Car/Van",$A$8:A913,"&gt;="&amp;='Settings &amp; Rates'!$B$3,$A$8:A913,"&lt;="&amp;='Settings &amp; Rates'!$B$4)),0)*='Settings &amp; Rates'!$B$9 +I914*F914*='Settings &amp; Rates'!$B$12,IF(E914="Motorcycle",I914*='Settings &amp; Rates'!$B$10,IF(E914="Bicycle",I914*='Settings &amp; Rates'!$B$11,0)))),"")</f>
        <v/>
      </c>
      <c r="N914" s="6" t="n"/>
    </row>
    <row r="915">
      <c r="A915" s="5" t="n"/>
      <c r="B915" s="6" t="n"/>
      <c r="C915" s="6" t="n"/>
      <c r="D915" s="6" t="n"/>
      <c r="E915" s="6" t="n"/>
      <c r="F915" s="6" t="n"/>
      <c r="G915" s="6" t="n"/>
      <c r="H915" s="6" t="n"/>
      <c r="I915" s="6" t="n"/>
      <c r="J915" s="6">
        <f>IF(E915&lt;&gt;"Car/Van","",SUMIFS($I$8:I915,$E$8:E915,"Car/Van",$A$8:A915,"&gt;="&amp;='Settings &amp; Rates'!$B$3,$A$8:A915,"&lt;="&amp;='Settings &amp; Rates'!$B$4))</f>
        <v/>
      </c>
      <c r="K915" s="6">
        <f>IFERROR(IF(I915=0,"",IF(E915="Car/Van",  (MIN(MAX(='Settings &amp; Rates'!$B$13-SUMIFS($I$8:I914,$E$8:E914,"Car/Van",$A$8:A914,"&gt;="&amp;='Settings &amp; Rates'!$B$3,$A$8:A914,"&lt;="&amp;='Settings &amp; Rates'!$B$4)),I915)*='Settings &amp; Rates'!$B$8  +MAX(I915-MAX(0,='Settings &amp; Rates'!$B$13-SUMIFS($I$8:I914,$E$8:E914,"Car/Van",$A$8:A914,"&gt;="&amp;='Settings &amp; Rates'!$B$3,$A$8:A914,"&lt;="&amp;='Settings &amp; Rates'!$B$4)),0)*='Settings &amp; Rates'!$B$9)/I915,IF(E915="Motorcycle",='Settings &amp; Rates'!$B$10,IF(E915="Bicycle",='Settings &amp; Rates'!$B$11,"")))),"")</f>
        <v/>
      </c>
      <c r="L915" s="6">
        <f>IF(E915="Car/Van",='Settings &amp; Rates'!$B$12*F915,0)</f>
        <v/>
      </c>
      <c r="M915" s="7">
        <f>IFERROR(IF(I915=0,"",IF(E915="Car/Van",  MIN(MAX(='Settings &amp; Rates'!$B$13-SUMIFS($I$8:I914,$E$8:E914,"Car/Van",$A$8:A914,"&gt;="&amp;='Settings &amp; Rates'!$B$3,$A$8:A914,"&lt;="&amp;='Settings &amp; Rates'!$B$4)),I915)*='Settings &amp; Rates'!$B$8 +MAX(I915-MAX(0,='Settings &amp; Rates'!$B$13-SUMIFS($I$8:I914,$E$8:E914,"Car/Van",$A$8:A914,"&gt;="&amp;='Settings &amp; Rates'!$B$3,$A$8:A914,"&lt;="&amp;='Settings &amp; Rates'!$B$4)),0)*='Settings &amp; Rates'!$B$9 +I915*F915*='Settings &amp; Rates'!$B$12,IF(E915="Motorcycle",I915*='Settings &amp; Rates'!$B$10,IF(E915="Bicycle",I915*='Settings &amp; Rates'!$B$11,0)))),"")</f>
        <v/>
      </c>
      <c r="N915" s="6" t="n"/>
    </row>
    <row r="916">
      <c r="A916" s="5" t="n"/>
      <c r="B916" s="6" t="n"/>
      <c r="C916" s="6" t="n"/>
      <c r="D916" s="6" t="n"/>
      <c r="E916" s="6" t="n"/>
      <c r="F916" s="6" t="n"/>
      <c r="G916" s="6" t="n"/>
      <c r="H916" s="6" t="n"/>
      <c r="I916" s="6" t="n"/>
      <c r="J916" s="6">
        <f>IF(E916&lt;&gt;"Car/Van","",SUMIFS($I$8:I916,$E$8:E916,"Car/Van",$A$8:A916,"&gt;="&amp;='Settings &amp; Rates'!$B$3,$A$8:A916,"&lt;="&amp;='Settings &amp; Rates'!$B$4))</f>
        <v/>
      </c>
      <c r="K916" s="6">
        <f>IFERROR(IF(I916=0,"",IF(E916="Car/Van",  (MIN(MAX(='Settings &amp; Rates'!$B$13-SUMIFS($I$8:I915,$E$8:E915,"Car/Van",$A$8:A915,"&gt;="&amp;='Settings &amp; Rates'!$B$3,$A$8:A915,"&lt;="&amp;='Settings &amp; Rates'!$B$4)),I916)*='Settings &amp; Rates'!$B$8  +MAX(I916-MAX(0,='Settings &amp; Rates'!$B$13-SUMIFS($I$8:I915,$E$8:E915,"Car/Van",$A$8:A915,"&gt;="&amp;='Settings &amp; Rates'!$B$3,$A$8:A915,"&lt;="&amp;='Settings &amp; Rates'!$B$4)),0)*='Settings &amp; Rates'!$B$9)/I916,IF(E916="Motorcycle",='Settings &amp; Rates'!$B$10,IF(E916="Bicycle",='Settings &amp; Rates'!$B$11,"")))),"")</f>
        <v/>
      </c>
      <c r="L916" s="6">
        <f>IF(E916="Car/Van",='Settings &amp; Rates'!$B$12*F916,0)</f>
        <v/>
      </c>
      <c r="M916" s="7">
        <f>IFERROR(IF(I916=0,"",IF(E916="Car/Van",  MIN(MAX(='Settings &amp; Rates'!$B$13-SUMIFS($I$8:I915,$E$8:E915,"Car/Van",$A$8:A915,"&gt;="&amp;='Settings &amp; Rates'!$B$3,$A$8:A915,"&lt;="&amp;='Settings &amp; Rates'!$B$4)),I916)*='Settings &amp; Rates'!$B$8 +MAX(I916-MAX(0,='Settings &amp; Rates'!$B$13-SUMIFS($I$8:I915,$E$8:E915,"Car/Van",$A$8:A915,"&gt;="&amp;='Settings &amp; Rates'!$B$3,$A$8:A915,"&lt;="&amp;='Settings &amp; Rates'!$B$4)),0)*='Settings &amp; Rates'!$B$9 +I916*F916*='Settings &amp; Rates'!$B$12,IF(E916="Motorcycle",I916*='Settings &amp; Rates'!$B$10,IF(E916="Bicycle",I916*='Settings &amp; Rates'!$B$11,0)))),"")</f>
        <v/>
      </c>
      <c r="N916" s="6" t="n"/>
    </row>
    <row r="917">
      <c r="A917" s="5" t="n"/>
      <c r="B917" s="6" t="n"/>
      <c r="C917" s="6" t="n"/>
      <c r="D917" s="6" t="n"/>
      <c r="E917" s="6" t="n"/>
      <c r="F917" s="6" t="n"/>
      <c r="G917" s="6" t="n"/>
      <c r="H917" s="6" t="n"/>
      <c r="I917" s="6" t="n"/>
      <c r="J917" s="6">
        <f>IF(E917&lt;&gt;"Car/Van","",SUMIFS($I$8:I917,$E$8:E917,"Car/Van",$A$8:A917,"&gt;="&amp;='Settings &amp; Rates'!$B$3,$A$8:A917,"&lt;="&amp;='Settings &amp; Rates'!$B$4))</f>
        <v/>
      </c>
      <c r="K917" s="6">
        <f>IFERROR(IF(I917=0,"",IF(E917="Car/Van",  (MIN(MAX(='Settings &amp; Rates'!$B$13-SUMIFS($I$8:I916,$E$8:E916,"Car/Van",$A$8:A916,"&gt;="&amp;='Settings &amp; Rates'!$B$3,$A$8:A916,"&lt;="&amp;='Settings &amp; Rates'!$B$4)),I917)*='Settings &amp; Rates'!$B$8  +MAX(I917-MAX(0,='Settings &amp; Rates'!$B$13-SUMIFS($I$8:I916,$E$8:E916,"Car/Van",$A$8:A916,"&gt;="&amp;='Settings &amp; Rates'!$B$3,$A$8:A916,"&lt;="&amp;='Settings &amp; Rates'!$B$4)),0)*='Settings &amp; Rates'!$B$9)/I917,IF(E917="Motorcycle",='Settings &amp; Rates'!$B$10,IF(E917="Bicycle",='Settings &amp; Rates'!$B$11,"")))),"")</f>
        <v/>
      </c>
      <c r="L917" s="6">
        <f>IF(E917="Car/Van",='Settings &amp; Rates'!$B$12*F917,0)</f>
        <v/>
      </c>
      <c r="M917" s="7">
        <f>IFERROR(IF(I917=0,"",IF(E917="Car/Van",  MIN(MAX(='Settings &amp; Rates'!$B$13-SUMIFS($I$8:I916,$E$8:E916,"Car/Van",$A$8:A916,"&gt;="&amp;='Settings &amp; Rates'!$B$3,$A$8:A916,"&lt;="&amp;='Settings &amp; Rates'!$B$4)),I917)*='Settings &amp; Rates'!$B$8 +MAX(I917-MAX(0,='Settings &amp; Rates'!$B$13-SUMIFS($I$8:I916,$E$8:E916,"Car/Van",$A$8:A916,"&gt;="&amp;='Settings &amp; Rates'!$B$3,$A$8:A916,"&lt;="&amp;='Settings &amp; Rates'!$B$4)),0)*='Settings &amp; Rates'!$B$9 +I917*F917*='Settings &amp; Rates'!$B$12,IF(E917="Motorcycle",I917*='Settings &amp; Rates'!$B$10,IF(E917="Bicycle",I917*='Settings &amp; Rates'!$B$11,0)))),"")</f>
        <v/>
      </c>
      <c r="N917" s="6" t="n"/>
    </row>
    <row r="918">
      <c r="A918" s="5" t="n"/>
      <c r="B918" s="6" t="n"/>
      <c r="C918" s="6" t="n"/>
      <c r="D918" s="6" t="n"/>
      <c r="E918" s="6" t="n"/>
      <c r="F918" s="6" t="n"/>
      <c r="G918" s="6" t="n"/>
      <c r="H918" s="6" t="n"/>
      <c r="I918" s="6" t="n"/>
      <c r="J918" s="6">
        <f>IF(E918&lt;&gt;"Car/Van","",SUMIFS($I$8:I918,$E$8:E918,"Car/Van",$A$8:A918,"&gt;="&amp;='Settings &amp; Rates'!$B$3,$A$8:A918,"&lt;="&amp;='Settings &amp; Rates'!$B$4))</f>
        <v/>
      </c>
      <c r="K918" s="6">
        <f>IFERROR(IF(I918=0,"",IF(E918="Car/Van",  (MIN(MAX(='Settings &amp; Rates'!$B$13-SUMIFS($I$8:I917,$E$8:E917,"Car/Van",$A$8:A917,"&gt;="&amp;='Settings &amp; Rates'!$B$3,$A$8:A917,"&lt;="&amp;='Settings &amp; Rates'!$B$4)),I918)*='Settings &amp; Rates'!$B$8  +MAX(I918-MAX(0,='Settings &amp; Rates'!$B$13-SUMIFS($I$8:I917,$E$8:E917,"Car/Van",$A$8:A917,"&gt;="&amp;='Settings &amp; Rates'!$B$3,$A$8:A917,"&lt;="&amp;='Settings &amp; Rates'!$B$4)),0)*='Settings &amp; Rates'!$B$9)/I918,IF(E918="Motorcycle",='Settings &amp; Rates'!$B$10,IF(E918="Bicycle",='Settings &amp; Rates'!$B$11,"")))),"")</f>
        <v/>
      </c>
      <c r="L918" s="6">
        <f>IF(E918="Car/Van",='Settings &amp; Rates'!$B$12*F918,0)</f>
        <v/>
      </c>
      <c r="M918" s="7">
        <f>IFERROR(IF(I918=0,"",IF(E918="Car/Van",  MIN(MAX(='Settings &amp; Rates'!$B$13-SUMIFS($I$8:I917,$E$8:E917,"Car/Van",$A$8:A917,"&gt;="&amp;='Settings &amp; Rates'!$B$3,$A$8:A917,"&lt;="&amp;='Settings &amp; Rates'!$B$4)),I918)*='Settings &amp; Rates'!$B$8 +MAX(I918-MAX(0,='Settings &amp; Rates'!$B$13-SUMIFS($I$8:I917,$E$8:E917,"Car/Van",$A$8:A917,"&gt;="&amp;='Settings &amp; Rates'!$B$3,$A$8:A917,"&lt;="&amp;='Settings &amp; Rates'!$B$4)),0)*='Settings &amp; Rates'!$B$9 +I918*F918*='Settings &amp; Rates'!$B$12,IF(E918="Motorcycle",I918*='Settings &amp; Rates'!$B$10,IF(E918="Bicycle",I918*='Settings &amp; Rates'!$B$11,0)))),"")</f>
        <v/>
      </c>
      <c r="N918" s="6" t="n"/>
    </row>
    <row r="919">
      <c r="A919" s="5" t="n"/>
      <c r="B919" s="6" t="n"/>
      <c r="C919" s="6" t="n"/>
      <c r="D919" s="6" t="n"/>
      <c r="E919" s="6" t="n"/>
      <c r="F919" s="6" t="n"/>
      <c r="G919" s="6" t="n"/>
      <c r="H919" s="6" t="n"/>
      <c r="I919" s="6" t="n"/>
      <c r="J919" s="6">
        <f>IF(E919&lt;&gt;"Car/Van","",SUMIFS($I$8:I919,$E$8:E919,"Car/Van",$A$8:A919,"&gt;="&amp;='Settings &amp; Rates'!$B$3,$A$8:A919,"&lt;="&amp;='Settings &amp; Rates'!$B$4))</f>
        <v/>
      </c>
      <c r="K919" s="6">
        <f>IFERROR(IF(I919=0,"",IF(E919="Car/Van",  (MIN(MAX(='Settings &amp; Rates'!$B$13-SUMIFS($I$8:I918,$E$8:E918,"Car/Van",$A$8:A918,"&gt;="&amp;='Settings &amp; Rates'!$B$3,$A$8:A918,"&lt;="&amp;='Settings &amp; Rates'!$B$4)),I919)*='Settings &amp; Rates'!$B$8  +MAX(I919-MAX(0,='Settings &amp; Rates'!$B$13-SUMIFS($I$8:I918,$E$8:E918,"Car/Van",$A$8:A918,"&gt;="&amp;='Settings &amp; Rates'!$B$3,$A$8:A918,"&lt;="&amp;='Settings &amp; Rates'!$B$4)),0)*='Settings &amp; Rates'!$B$9)/I919,IF(E919="Motorcycle",='Settings &amp; Rates'!$B$10,IF(E919="Bicycle",='Settings &amp; Rates'!$B$11,"")))),"")</f>
        <v/>
      </c>
      <c r="L919" s="6">
        <f>IF(E919="Car/Van",='Settings &amp; Rates'!$B$12*F919,0)</f>
        <v/>
      </c>
      <c r="M919" s="7">
        <f>IFERROR(IF(I919=0,"",IF(E919="Car/Van",  MIN(MAX(='Settings &amp; Rates'!$B$13-SUMIFS($I$8:I918,$E$8:E918,"Car/Van",$A$8:A918,"&gt;="&amp;='Settings &amp; Rates'!$B$3,$A$8:A918,"&lt;="&amp;='Settings &amp; Rates'!$B$4)),I919)*='Settings &amp; Rates'!$B$8 +MAX(I919-MAX(0,='Settings &amp; Rates'!$B$13-SUMIFS($I$8:I918,$E$8:E918,"Car/Van",$A$8:A918,"&gt;="&amp;='Settings &amp; Rates'!$B$3,$A$8:A918,"&lt;="&amp;='Settings &amp; Rates'!$B$4)),0)*='Settings &amp; Rates'!$B$9 +I919*F919*='Settings &amp; Rates'!$B$12,IF(E919="Motorcycle",I919*='Settings &amp; Rates'!$B$10,IF(E919="Bicycle",I919*='Settings &amp; Rates'!$B$11,0)))),"")</f>
        <v/>
      </c>
      <c r="N919" s="6" t="n"/>
    </row>
    <row r="920">
      <c r="A920" s="5" t="n"/>
      <c r="B920" s="6" t="n"/>
      <c r="C920" s="6" t="n"/>
      <c r="D920" s="6" t="n"/>
      <c r="E920" s="6" t="n"/>
      <c r="F920" s="6" t="n"/>
      <c r="G920" s="6" t="n"/>
      <c r="H920" s="6" t="n"/>
      <c r="I920" s="6" t="n"/>
      <c r="J920" s="6">
        <f>IF(E920&lt;&gt;"Car/Van","",SUMIFS($I$8:I920,$E$8:E920,"Car/Van",$A$8:A920,"&gt;="&amp;='Settings &amp; Rates'!$B$3,$A$8:A920,"&lt;="&amp;='Settings &amp; Rates'!$B$4))</f>
        <v/>
      </c>
      <c r="K920" s="6">
        <f>IFERROR(IF(I920=0,"",IF(E920="Car/Van",  (MIN(MAX(='Settings &amp; Rates'!$B$13-SUMIFS($I$8:I919,$E$8:E919,"Car/Van",$A$8:A919,"&gt;="&amp;='Settings &amp; Rates'!$B$3,$A$8:A919,"&lt;="&amp;='Settings &amp; Rates'!$B$4)),I920)*='Settings &amp; Rates'!$B$8  +MAX(I920-MAX(0,='Settings &amp; Rates'!$B$13-SUMIFS($I$8:I919,$E$8:E919,"Car/Van",$A$8:A919,"&gt;="&amp;='Settings &amp; Rates'!$B$3,$A$8:A919,"&lt;="&amp;='Settings &amp; Rates'!$B$4)),0)*='Settings &amp; Rates'!$B$9)/I920,IF(E920="Motorcycle",='Settings &amp; Rates'!$B$10,IF(E920="Bicycle",='Settings &amp; Rates'!$B$11,"")))),"")</f>
        <v/>
      </c>
      <c r="L920" s="6">
        <f>IF(E920="Car/Van",='Settings &amp; Rates'!$B$12*F920,0)</f>
        <v/>
      </c>
      <c r="M920" s="7">
        <f>IFERROR(IF(I920=0,"",IF(E920="Car/Van",  MIN(MAX(='Settings &amp; Rates'!$B$13-SUMIFS($I$8:I919,$E$8:E919,"Car/Van",$A$8:A919,"&gt;="&amp;='Settings &amp; Rates'!$B$3,$A$8:A919,"&lt;="&amp;='Settings &amp; Rates'!$B$4)),I920)*='Settings &amp; Rates'!$B$8 +MAX(I920-MAX(0,='Settings &amp; Rates'!$B$13-SUMIFS($I$8:I919,$E$8:E919,"Car/Van",$A$8:A919,"&gt;="&amp;='Settings &amp; Rates'!$B$3,$A$8:A919,"&lt;="&amp;='Settings &amp; Rates'!$B$4)),0)*='Settings &amp; Rates'!$B$9 +I920*F920*='Settings &amp; Rates'!$B$12,IF(E920="Motorcycle",I920*='Settings &amp; Rates'!$B$10,IF(E920="Bicycle",I920*='Settings &amp; Rates'!$B$11,0)))),"")</f>
        <v/>
      </c>
      <c r="N920" s="6" t="n"/>
    </row>
    <row r="921">
      <c r="A921" s="5" t="n"/>
      <c r="B921" s="6" t="n"/>
      <c r="C921" s="6" t="n"/>
      <c r="D921" s="6" t="n"/>
      <c r="E921" s="6" t="n"/>
      <c r="F921" s="6" t="n"/>
      <c r="G921" s="6" t="n"/>
      <c r="H921" s="6" t="n"/>
      <c r="I921" s="6" t="n"/>
      <c r="J921" s="6">
        <f>IF(E921&lt;&gt;"Car/Van","",SUMIFS($I$8:I921,$E$8:E921,"Car/Van",$A$8:A921,"&gt;="&amp;='Settings &amp; Rates'!$B$3,$A$8:A921,"&lt;="&amp;='Settings &amp; Rates'!$B$4))</f>
        <v/>
      </c>
      <c r="K921" s="6">
        <f>IFERROR(IF(I921=0,"",IF(E921="Car/Van",  (MIN(MAX(='Settings &amp; Rates'!$B$13-SUMIFS($I$8:I920,$E$8:E920,"Car/Van",$A$8:A920,"&gt;="&amp;='Settings &amp; Rates'!$B$3,$A$8:A920,"&lt;="&amp;='Settings &amp; Rates'!$B$4)),I921)*='Settings &amp; Rates'!$B$8  +MAX(I921-MAX(0,='Settings &amp; Rates'!$B$13-SUMIFS($I$8:I920,$E$8:E920,"Car/Van",$A$8:A920,"&gt;="&amp;='Settings &amp; Rates'!$B$3,$A$8:A920,"&lt;="&amp;='Settings &amp; Rates'!$B$4)),0)*='Settings &amp; Rates'!$B$9)/I921,IF(E921="Motorcycle",='Settings &amp; Rates'!$B$10,IF(E921="Bicycle",='Settings &amp; Rates'!$B$11,"")))),"")</f>
        <v/>
      </c>
      <c r="L921" s="6">
        <f>IF(E921="Car/Van",='Settings &amp; Rates'!$B$12*F921,0)</f>
        <v/>
      </c>
      <c r="M921" s="7">
        <f>IFERROR(IF(I921=0,"",IF(E921="Car/Van",  MIN(MAX(='Settings &amp; Rates'!$B$13-SUMIFS($I$8:I920,$E$8:E920,"Car/Van",$A$8:A920,"&gt;="&amp;='Settings &amp; Rates'!$B$3,$A$8:A920,"&lt;="&amp;='Settings &amp; Rates'!$B$4)),I921)*='Settings &amp; Rates'!$B$8 +MAX(I921-MAX(0,='Settings &amp; Rates'!$B$13-SUMIFS($I$8:I920,$E$8:E920,"Car/Van",$A$8:A920,"&gt;="&amp;='Settings &amp; Rates'!$B$3,$A$8:A920,"&lt;="&amp;='Settings &amp; Rates'!$B$4)),0)*='Settings &amp; Rates'!$B$9 +I921*F921*='Settings &amp; Rates'!$B$12,IF(E921="Motorcycle",I921*='Settings &amp; Rates'!$B$10,IF(E921="Bicycle",I921*='Settings &amp; Rates'!$B$11,0)))),"")</f>
        <v/>
      </c>
      <c r="N921" s="6" t="n"/>
    </row>
    <row r="922">
      <c r="A922" s="5" t="n"/>
      <c r="B922" s="6" t="n"/>
      <c r="C922" s="6" t="n"/>
      <c r="D922" s="6" t="n"/>
      <c r="E922" s="6" t="n"/>
      <c r="F922" s="6" t="n"/>
      <c r="G922" s="6" t="n"/>
      <c r="H922" s="6" t="n"/>
      <c r="I922" s="6" t="n"/>
      <c r="J922" s="6">
        <f>IF(E922&lt;&gt;"Car/Van","",SUMIFS($I$8:I922,$E$8:E922,"Car/Van",$A$8:A922,"&gt;="&amp;='Settings &amp; Rates'!$B$3,$A$8:A922,"&lt;="&amp;='Settings &amp; Rates'!$B$4))</f>
        <v/>
      </c>
      <c r="K922" s="6">
        <f>IFERROR(IF(I922=0,"",IF(E922="Car/Van",  (MIN(MAX(='Settings &amp; Rates'!$B$13-SUMIFS($I$8:I921,$E$8:E921,"Car/Van",$A$8:A921,"&gt;="&amp;='Settings &amp; Rates'!$B$3,$A$8:A921,"&lt;="&amp;='Settings &amp; Rates'!$B$4)),I922)*='Settings &amp; Rates'!$B$8  +MAX(I922-MAX(0,='Settings &amp; Rates'!$B$13-SUMIFS($I$8:I921,$E$8:E921,"Car/Van",$A$8:A921,"&gt;="&amp;='Settings &amp; Rates'!$B$3,$A$8:A921,"&lt;="&amp;='Settings &amp; Rates'!$B$4)),0)*='Settings &amp; Rates'!$B$9)/I922,IF(E922="Motorcycle",='Settings &amp; Rates'!$B$10,IF(E922="Bicycle",='Settings &amp; Rates'!$B$11,"")))),"")</f>
        <v/>
      </c>
      <c r="L922" s="6">
        <f>IF(E922="Car/Van",='Settings &amp; Rates'!$B$12*F922,0)</f>
        <v/>
      </c>
      <c r="M922" s="7">
        <f>IFERROR(IF(I922=0,"",IF(E922="Car/Van",  MIN(MAX(='Settings &amp; Rates'!$B$13-SUMIFS($I$8:I921,$E$8:E921,"Car/Van",$A$8:A921,"&gt;="&amp;='Settings &amp; Rates'!$B$3,$A$8:A921,"&lt;="&amp;='Settings &amp; Rates'!$B$4)),I922)*='Settings &amp; Rates'!$B$8 +MAX(I922-MAX(0,='Settings &amp; Rates'!$B$13-SUMIFS($I$8:I921,$E$8:E921,"Car/Van",$A$8:A921,"&gt;="&amp;='Settings &amp; Rates'!$B$3,$A$8:A921,"&lt;="&amp;='Settings &amp; Rates'!$B$4)),0)*='Settings &amp; Rates'!$B$9 +I922*F922*='Settings &amp; Rates'!$B$12,IF(E922="Motorcycle",I922*='Settings &amp; Rates'!$B$10,IF(E922="Bicycle",I922*='Settings &amp; Rates'!$B$11,0)))),"")</f>
        <v/>
      </c>
      <c r="N922" s="6" t="n"/>
    </row>
    <row r="923">
      <c r="A923" s="5" t="n"/>
      <c r="B923" s="6" t="n"/>
      <c r="C923" s="6" t="n"/>
      <c r="D923" s="6" t="n"/>
      <c r="E923" s="6" t="n"/>
      <c r="F923" s="6" t="n"/>
      <c r="G923" s="6" t="n"/>
      <c r="H923" s="6" t="n"/>
      <c r="I923" s="6" t="n"/>
      <c r="J923" s="6">
        <f>IF(E923&lt;&gt;"Car/Van","",SUMIFS($I$8:I923,$E$8:E923,"Car/Van",$A$8:A923,"&gt;="&amp;='Settings &amp; Rates'!$B$3,$A$8:A923,"&lt;="&amp;='Settings &amp; Rates'!$B$4))</f>
        <v/>
      </c>
      <c r="K923" s="6">
        <f>IFERROR(IF(I923=0,"",IF(E923="Car/Van",  (MIN(MAX(='Settings &amp; Rates'!$B$13-SUMIFS($I$8:I922,$E$8:E922,"Car/Van",$A$8:A922,"&gt;="&amp;='Settings &amp; Rates'!$B$3,$A$8:A922,"&lt;="&amp;='Settings &amp; Rates'!$B$4)),I923)*='Settings &amp; Rates'!$B$8  +MAX(I923-MAX(0,='Settings &amp; Rates'!$B$13-SUMIFS($I$8:I922,$E$8:E922,"Car/Van",$A$8:A922,"&gt;="&amp;='Settings &amp; Rates'!$B$3,$A$8:A922,"&lt;="&amp;='Settings &amp; Rates'!$B$4)),0)*='Settings &amp; Rates'!$B$9)/I923,IF(E923="Motorcycle",='Settings &amp; Rates'!$B$10,IF(E923="Bicycle",='Settings &amp; Rates'!$B$11,"")))),"")</f>
        <v/>
      </c>
      <c r="L923" s="6">
        <f>IF(E923="Car/Van",='Settings &amp; Rates'!$B$12*F923,0)</f>
        <v/>
      </c>
      <c r="M923" s="7">
        <f>IFERROR(IF(I923=0,"",IF(E923="Car/Van",  MIN(MAX(='Settings &amp; Rates'!$B$13-SUMIFS($I$8:I922,$E$8:E922,"Car/Van",$A$8:A922,"&gt;="&amp;='Settings &amp; Rates'!$B$3,$A$8:A922,"&lt;="&amp;='Settings &amp; Rates'!$B$4)),I923)*='Settings &amp; Rates'!$B$8 +MAX(I923-MAX(0,='Settings &amp; Rates'!$B$13-SUMIFS($I$8:I922,$E$8:E922,"Car/Van",$A$8:A922,"&gt;="&amp;='Settings &amp; Rates'!$B$3,$A$8:A922,"&lt;="&amp;='Settings &amp; Rates'!$B$4)),0)*='Settings &amp; Rates'!$B$9 +I923*F923*='Settings &amp; Rates'!$B$12,IF(E923="Motorcycle",I923*='Settings &amp; Rates'!$B$10,IF(E923="Bicycle",I923*='Settings &amp; Rates'!$B$11,0)))),"")</f>
        <v/>
      </c>
      <c r="N923" s="6" t="n"/>
    </row>
    <row r="924">
      <c r="A924" s="5" t="n"/>
      <c r="B924" s="6" t="n"/>
      <c r="C924" s="6" t="n"/>
      <c r="D924" s="6" t="n"/>
      <c r="E924" s="6" t="n"/>
      <c r="F924" s="6" t="n"/>
      <c r="G924" s="6" t="n"/>
      <c r="H924" s="6" t="n"/>
      <c r="I924" s="6" t="n"/>
      <c r="J924" s="6">
        <f>IF(E924&lt;&gt;"Car/Van","",SUMIFS($I$8:I924,$E$8:E924,"Car/Van",$A$8:A924,"&gt;="&amp;='Settings &amp; Rates'!$B$3,$A$8:A924,"&lt;="&amp;='Settings &amp; Rates'!$B$4))</f>
        <v/>
      </c>
      <c r="K924" s="6">
        <f>IFERROR(IF(I924=0,"",IF(E924="Car/Van",  (MIN(MAX(='Settings &amp; Rates'!$B$13-SUMIFS($I$8:I923,$E$8:E923,"Car/Van",$A$8:A923,"&gt;="&amp;='Settings &amp; Rates'!$B$3,$A$8:A923,"&lt;="&amp;='Settings &amp; Rates'!$B$4)),I924)*='Settings &amp; Rates'!$B$8  +MAX(I924-MAX(0,='Settings &amp; Rates'!$B$13-SUMIFS($I$8:I923,$E$8:E923,"Car/Van",$A$8:A923,"&gt;="&amp;='Settings &amp; Rates'!$B$3,$A$8:A923,"&lt;="&amp;='Settings &amp; Rates'!$B$4)),0)*='Settings &amp; Rates'!$B$9)/I924,IF(E924="Motorcycle",='Settings &amp; Rates'!$B$10,IF(E924="Bicycle",='Settings &amp; Rates'!$B$11,"")))),"")</f>
        <v/>
      </c>
      <c r="L924" s="6">
        <f>IF(E924="Car/Van",='Settings &amp; Rates'!$B$12*F924,0)</f>
        <v/>
      </c>
      <c r="M924" s="7">
        <f>IFERROR(IF(I924=0,"",IF(E924="Car/Van",  MIN(MAX(='Settings &amp; Rates'!$B$13-SUMIFS($I$8:I923,$E$8:E923,"Car/Van",$A$8:A923,"&gt;="&amp;='Settings &amp; Rates'!$B$3,$A$8:A923,"&lt;="&amp;='Settings &amp; Rates'!$B$4)),I924)*='Settings &amp; Rates'!$B$8 +MAX(I924-MAX(0,='Settings &amp; Rates'!$B$13-SUMIFS($I$8:I923,$E$8:E923,"Car/Van",$A$8:A923,"&gt;="&amp;='Settings &amp; Rates'!$B$3,$A$8:A923,"&lt;="&amp;='Settings &amp; Rates'!$B$4)),0)*='Settings &amp; Rates'!$B$9 +I924*F924*='Settings &amp; Rates'!$B$12,IF(E924="Motorcycle",I924*='Settings &amp; Rates'!$B$10,IF(E924="Bicycle",I924*='Settings &amp; Rates'!$B$11,0)))),"")</f>
        <v/>
      </c>
      <c r="N924" s="6" t="n"/>
    </row>
    <row r="925">
      <c r="A925" s="5" t="n"/>
      <c r="B925" s="6" t="n"/>
      <c r="C925" s="6" t="n"/>
      <c r="D925" s="6" t="n"/>
      <c r="E925" s="6" t="n"/>
      <c r="F925" s="6" t="n"/>
      <c r="G925" s="6" t="n"/>
      <c r="H925" s="6" t="n"/>
      <c r="I925" s="6" t="n"/>
      <c r="J925" s="6">
        <f>IF(E925&lt;&gt;"Car/Van","",SUMIFS($I$8:I925,$E$8:E925,"Car/Van",$A$8:A925,"&gt;="&amp;='Settings &amp; Rates'!$B$3,$A$8:A925,"&lt;="&amp;='Settings &amp; Rates'!$B$4))</f>
        <v/>
      </c>
      <c r="K925" s="6">
        <f>IFERROR(IF(I925=0,"",IF(E925="Car/Van",  (MIN(MAX(='Settings &amp; Rates'!$B$13-SUMIFS($I$8:I924,$E$8:E924,"Car/Van",$A$8:A924,"&gt;="&amp;='Settings &amp; Rates'!$B$3,$A$8:A924,"&lt;="&amp;='Settings &amp; Rates'!$B$4)),I925)*='Settings &amp; Rates'!$B$8  +MAX(I925-MAX(0,='Settings &amp; Rates'!$B$13-SUMIFS($I$8:I924,$E$8:E924,"Car/Van",$A$8:A924,"&gt;="&amp;='Settings &amp; Rates'!$B$3,$A$8:A924,"&lt;="&amp;='Settings &amp; Rates'!$B$4)),0)*='Settings &amp; Rates'!$B$9)/I925,IF(E925="Motorcycle",='Settings &amp; Rates'!$B$10,IF(E925="Bicycle",='Settings &amp; Rates'!$B$11,"")))),"")</f>
        <v/>
      </c>
      <c r="L925" s="6">
        <f>IF(E925="Car/Van",='Settings &amp; Rates'!$B$12*F925,0)</f>
        <v/>
      </c>
      <c r="M925" s="7">
        <f>IFERROR(IF(I925=0,"",IF(E925="Car/Van",  MIN(MAX(='Settings &amp; Rates'!$B$13-SUMIFS($I$8:I924,$E$8:E924,"Car/Van",$A$8:A924,"&gt;="&amp;='Settings &amp; Rates'!$B$3,$A$8:A924,"&lt;="&amp;='Settings &amp; Rates'!$B$4)),I925)*='Settings &amp; Rates'!$B$8 +MAX(I925-MAX(0,='Settings &amp; Rates'!$B$13-SUMIFS($I$8:I924,$E$8:E924,"Car/Van",$A$8:A924,"&gt;="&amp;='Settings &amp; Rates'!$B$3,$A$8:A924,"&lt;="&amp;='Settings &amp; Rates'!$B$4)),0)*='Settings &amp; Rates'!$B$9 +I925*F925*='Settings &amp; Rates'!$B$12,IF(E925="Motorcycle",I925*='Settings &amp; Rates'!$B$10,IF(E925="Bicycle",I925*='Settings &amp; Rates'!$B$11,0)))),"")</f>
        <v/>
      </c>
      <c r="N925" s="6" t="n"/>
    </row>
    <row r="926">
      <c r="A926" s="5" t="n"/>
      <c r="B926" s="6" t="n"/>
      <c r="C926" s="6" t="n"/>
      <c r="D926" s="6" t="n"/>
      <c r="E926" s="6" t="n"/>
      <c r="F926" s="6" t="n"/>
      <c r="G926" s="6" t="n"/>
      <c r="H926" s="6" t="n"/>
      <c r="I926" s="6" t="n"/>
      <c r="J926" s="6">
        <f>IF(E926&lt;&gt;"Car/Van","",SUMIFS($I$8:I926,$E$8:E926,"Car/Van",$A$8:A926,"&gt;="&amp;='Settings &amp; Rates'!$B$3,$A$8:A926,"&lt;="&amp;='Settings &amp; Rates'!$B$4))</f>
        <v/>
      </c>
      <c r="K926" s="6">
        <f>IFERROR(IF(I926=0,"",IF(E926="Car/Van",  (MIN(MAX(='Settings &amp; Rates'!$B$13-SUMIFS($I$8:I925,$E$8:E925,"Car/Van",$A$8:A925,"&gt;="&amp;='Settings &amp; Rates'!$B$3,$A$8:A925,"&lt;="&amp;='Settings &amp; Rates'!$B$4)),I926)*='Settings &amp; Rates'!$B$8  +MAX(I926-MAX(0,='Settings &amp; Rates'!$B$13-SUMIFS($I$8:I925,$E$8:E925,"Car/Van",$A$8:A925,"&gt;="&amp;='Settings &amp; Rates'!$B$3,$A$8:A925,"&lt;="&amp;='Settings &amp; Rates'!$B$4)),0)*='Settings &amp; Rates'!$B$9)/I926,IF(E926="Motorcycle",='Settings &amp; Rates'!$B$10,IF(E926="Bicycle",='Settings &amp; Rates'!$B$11,"")))),"")</f>
        <v/>
      </c>
      <c r="L926" s="6">
        <f>IF(E926="Car/Van",='Settings &amp; Rates'!$B$12*F926,0)</f>
        <v/>
      </c>
      <c r="M926" s="7">
        <f>IFERROR(IF(I926=0,"",IF(E926="Car/Van",  MIN(MAX(='Settings &amp; Rates'!$B$13-SUMIFS($I$8:I925,$E$8:E925,"Car/Van",$A$8:A925,"&gt;="&amp;='Settings &amp; Rates'!$B$3,$A$8:A925,"&lt;="&amp;='Settings &amp; Rates'!$B$4)),I926)*='Settings &amp; Rates'!$B$8 +MAX(I926-MAX(0,='Settings &amp; Rates'!$B$13-SUMIFS($I$8:I925,$E$8:E925,"Car/Van",$A$8:A925,"&gt;="&amp;='Settings &amp; Rates'!$B$3,$A$8:A925,"&lt;="&amp;='Settings &amp; Rates'!$B$4)),0)*='Settings &amp; Rates'!$B$9 +I926*F926*='Settings &amp; Rates'!$B$12,IF(E926="Motorcycle",I926*='Settings &amp; Rates'!$B$10,IF(E926="Bicycle",I926*='Settings &amp; Rates'!$B$11,0)))),"")</f>
        <v/>
      </c>
      <c r="N926" s="6" t="n"/>
    </row>
    <row r="927">
      <c r="A927" s="5" t="n"/>
      <c r="B927" s="6" t="n"/>
      <c r="C927" s="6" t="n"/>
      <c r="D927" s="6" t="n"/>
      <c r="E927" s="6" t="n"/>
      <c r="F927" s="6" t="n"/>
      <c r="G927" s="6" t="n"/>
      <c r="H927" s="6" t="n"/>
      <c r="I927" s="6" t="n"/>
      <c r="J927" s="6">
        <f>IF(E927&lt;&gt;"Car/Van","",SUMIFS($I$8:I927,$E$8:E927,"Car/Van",$A$8:A927,"&gt;="&amp;='Settings &amp; Rates'!$B$3,$A$8:A927,"&lt;="&amp;='Settings &amp; Rates'!$B$4))</f>
        <v/>
      </c>
      <c r="K927" s="6">
        <f>IFERROR(IF(I927=0,"",IF(E927="Car/Van",  (MIN(MAX(='Settings &amp; Rates'!$B$13-SUMIFS($I$8:I926,$E$8:E926,"Car/Van",$A$8:A926,"&gt;="&amp;='Settings &amp; Rates'!$B$3,$A$8:A926,"&lt;="&amp;='Settings &amp; Rates'!$B$4)),I927)*='Settings &amp; Rates'!$B$8  +MAX(I927-MAX(0,='Settings &amp; Rates'!$B$13-SUMIFS($I$8:I926,$E$8:E926,"Car/Van",$A$8:A926,"&gt;="&amp;='Settings &amp; Rates'!$B$3,$A$8:A926,"&lt;="&amp;='Settings &amp; Rates'!$B$4)),0)*='Settings &amp; Rates'!$B$9)/I927,IF(E927="Motorcycle",='Settings &amp; Rates'!$B$10,IF(E927="Bicycle",='Settings &amp; Rates'!$B$11,"")))),"")</f>
        <v/>
      </c>
      <c r="L927" s="6">
        <f>IF(E927="Car/Van",='Settings &amp; Rates'!$B$12*F927,0)</f>
        <v/>
      </c>
      <c r="M927" s="7">
        <f>IFERROR(IF(I927=0,"",IF(E927="Car/Van",  MIN(MAX(='Settings &amp; Rates'!$B$13-SUMIFS($I$8:I926,$E$8:E926,"Car/Van",$A$8:A926,"&gt;="&amp;='Settings &amp; Rates'!$B$3,$A$8:A926,"&lt;="&amp;='Settings &amp; Rates'!$B$4)),I927)*='Settings &amp; Rates'!$B$8 +MAX(I927-MAX(0,='Settings &amp; Rates'!$B$13-SUMIFS($I$8:I926,$E$8:E926,"Car/Van",$A$8:A926,"&gt;="&amp;='Settings &amp; Rates'!$B$3,$A$8:A926,"&lt;="&amp;='Settings &amp; Rates'!$B$4)),0)*='Settings &amp; Rates'!$B$9 +I927*F927*='Settings &amp; Rates'!$B$12,IF(E927="Motorcycle",I927*='Settings &amp; Rates'!$B$10,IF(E927="Bicycle",I927*='Settings &amp; Rates'!$B$11,0)))),"")</f>
        <v/>
      </c>
      <c r="N927" s="6" t="n"/>
    </row>
    <row r="928">
      <c r="A928" s="5" t="n"/>
      <c r="B928" s="6" t="n"/>
      <c r="C928" s="6" t="n"/>
      <c r="D928" s="6" t="n"/>
      <c r="E928" s="6" t="n"/>
      <c r="F928" s="6" t="n"/>
      <c r="G928" s="6" t="n"/>
      <c r="H928" s="6" t="n"/>
      <c r="I928" s="6" t="n"/>
      <c r="J928" s="6">
        <f>IF(E928&lt;&gt;"Car/Van","",SUMIFS($I$8:I928,$E$8:E928,"Car/Van",$A$8:A928,"&gt;="&amp;='Settings &amp; Rates'!$B$3,$A$8:A928,"&lt;="&amp;='Settings &amp; Rates'!$B$4))</f>
        <v/>
      </c>
      <c r="K928" s="6">
        <f>IFERROR(IF(I928=0,"",IF(E928="Car/Van",  (MIN(MAX(='Settings &amp; Rates'!$B$13-SUMIFS($I$8:I927,$E$8:E927,"Car/Van",$A$8:A927,"&gt;="&amp;='Settings &amp; Rates'!$B$3,$A$8:A927,"&lt;="&amp;='Settings &amp; Rates'!$B$4)),I928)*='Settings &amp; Rates'!$B$8  +MAX(I928-MAX(0,='Settings &amp; Rates'!$B$13-SUMIFS($I$8:I927,$E$8:E927,"Car/Van",$A$8:A927,"&gt;="&amp;='Settings &amp; Rates'!$B$3,$A$8:A927,"&lt;="&amp;='Settings &amp; Rates'!$B$4)),0)*='Settings &amp; Rates'!$B$9)/I928,IF(E928="Motorcycle",='Settings &amp; Rates'!$B$10,IF(E928="Bicycle",='Settings &amp; Rates'!$B$11,"")))),"")</f>
        <v/>
      </c>
      <c r="L928" s="6">
        <f>IF(E928="Car/Van",='Settings &amp; Rates'!$B$12*F928,0)</f>
        <v/>
      </c>
      <c r="M928" s="7">
        <f>IFERROR(IF(I928=0,"",IF(E928="Car/Van",  MIN(MAX(='Settings &amp; Rates'!$B$13-SUMIFS($I$8:I927,$E$8:E927,"Car/Van",$A$8:A927,"&gt;="&amp;='Settings &amp; Rates'!$B$3,$A$8:A927,"&lt;="&amp;='Settings &amp; Rates'!$B$4)),I928)*='Settings &amp; Rates'!$B$8 +MAX(I928-MAX(0,='Settings &amp; Rates'!$B$13-SUMIFS($I$8:I927,$E$8:E927,"Car/Van",$A$8:A927,"&gt;="&amp;='Settings &amp; Rates'!$B$3,$A$8:A927,"&lt;="&amp;='Settings &amp; Rates'!$B$4)),0)*='Settings &amp; Rates'!$B$9 +I928*F928*='Settings &amp; Rates'!$B$12,IF(E928="Motorcycle",I928*='Settings &amp; Rates'!$B$10,IF(E928="Bicycle",I928*='Settings &amp; Rates'!$B$11,0)))),"")</f>
        <v/>
      </c>
      <c r="N928" s="6" t="n"/>
    </row>
    <row r="929">
      <c r="A929" s="5" t="n"/>
      <c r="B929" s="6" t="n"/>
      <c r="C929" s="6" t="n"/>
      <c r="D929" s="6" t="n"/>
      <c r="E929" s="6" t="n"/>
      <c r="F929" s="6" t="n"/>
      <c r="G929" s="6" t="n"/>
      <c r="H929" s="6" t="n"/>
      <c r="I929" s="6" t="n"/>
      <c r="J929" s="6">
        <f>IF(E929&lt;&gt;"Car/Van","",SUMIFS($I$8:I929,$E$8:E929,"Car/Van",$A$8:A929,"&gt;="&amp;='Settings &amp; Rates'!$B$3,$A$8:A929,"&lt;="&amp;='Settings &amp; Rates'!$B$4))</f>
        <v/>
      </c>
      <c r="K929" s="6">
        <f>IFERROR(IF(I929=0,"",IF(E929="Car/Van",  (MIN(MAX(='Settings &amp; Rates'!$B$13-SUMIFS($I$8:I928,$E$8:E928,"Car/Van",$A$8:A928,"&gt;="&amp;='Settings &amp; Rates'!$B$3,$A$8:A928,"&lt;="&amp;='Settings &amp; Rates'!$B$4)),I929)*='Settings &amp; Rates'!$B$8  +MAX(I929-MAX(0,='Settings &amp; Rates'!$B$13-SUMIFS($I$8:I928,$E$8:E928,"Car/Van",$A$8:A928,"&gt;="&amp;='Settings &amp; Rates'!$B$3,$A$8:A928,"&lt;="&amp;='Settings &amp; Rates'!$B$4)),0)*='Settings &amp; Rates'!$B$9)/I929,IF(E929="Motorcycle",='Settings &amp; Rates'!$B$10,IF(E929="Bicycle",='Settings &amp; Rates'!$B$11,"")))),"")</f>
        <v/>
      </c>
      <c r="L929" s="6">
        <f>IF(E929="Car/Van",='Settings &amp; Rates'!$B$12*F929,0)</f>
        <v/>
      </c>
      <c r="M929" s="7">
        <f>IFERROR(IF(I929=0,"",IF(E929="Car/Van",  MIN(MAX(='Settings &amp; Rates'!$B$13-SUMIFS($I$8:I928,$E$8:E928,"Car/Van",$A$8:A928,"&gt;="&amp;='Settings &amp; Rates'!$B$3,$A$8:A928,"&lt;="&amp;='Settings &amp; Rates'!$B$4)),I929)*='Settings &amp; Rates'!$B$8 +MAX(I929-MAX(0,='Settings &amp; Rates'!$B$13-SUMIFS($I$8:I928,$E$8:E928,"Car/Van",$A$8:A928,"&gt;="&amp;='Settings &amp; Rates'!$B$3,$A$8:A928,"&lt;="&amp;='Settings &amp; Rates'!$B$4)),0)*='Settings &amp; Rates'!$B$9 +I929*F929*='Settings &amp; Rates'!$B$12,IF(E929="Motorcycle",I929*='Settings &amp; Rates'!$B$10,IF(E929="Bicycle",I929*='Settings &amp; Rates'!$B$11,0)))),"")</f>
        <v/>
      </c>
      <c r="N929" s="6" t="n"/>
    </row>
    <row r="930">
      <c r="A930" s="5" t="n"/>
      <c r="B930" s="6" t="n"/>
      <c r="C930" s="6" t="n"/>
      <c r="D930" s="6" t="n"/>
      <c r="E930" s="6" t="n"/>
      <c r="F930" s="6" t="n"/>
      <c r="G930" s="6" t="n"/>
      <c r="H930" s="6" t="n"/>
      <c r="I930" s="6" t="n"/>
      <c r="J930" s="6">
        <f>IF(E930&lt;&gt;"Car/Van","",SUMIFS($I$8:I930,$E$8:E930,"Car/Van",$A$8:A930,"&gt;="&amp;='Settings &amp; Rates'!$B$3,$A$8:A930,"&lt;="&amp;='Settings &amp; Rates'!$B$4))</f>
        <v/>
      </c>
      <c r="K930" s="6">
        <f>IFERROR(IF(I930=0,"",IF(E930="Car/Van",  (MIN(MAX(='Settings &amp; Rates'!$B$13-SUMIFS($I$8:I929,$E$8:E929,"Car/Van",$A$8:A929,"&gt;="&amp;='Settings &amp; Rates'!$B$3,$A$8:A929,"&lt;="&amp;='Settings &amp; Rates'!$B$4)),I930)*='Settings &amp; Rates'!$B$8  +MAX(I930-MAX(0,='Settings &amp; Rates'!$B$13-SUMIFS($I$8:I929,$E$8:E929,"Car/Van",$A$8:A929,"&gt;="&amp;='Settings &amp; Rates'!$B$3,$A$8:A929,"&lt;="&amp;='Settings &amp; Rates'!$B$4)),0)*='Settings &amp; Rates'!$B$9)/I930,IF(E930="Motorcycle",='Settings &amp; Rates'!$B$10,IF(E930="Bicycle",='Settings &amp; Rates'!$B$11,"")))),"")</f>
        <v/>
      </c>
      <c r="L930" s="6">
        <f>IF(E930="Car/Van",='Settings &amp; Rates'!$B$12*F930,0)</f>
        <v/>
      </c>
      <c r="M930" s="7">
        <f>IFERROR(IF(I930=0,"",IF(E930="Car/Van",  MIN(MAX(='Settings &amp; Rates'!$B$13-SUMIFS($I$8:I929,$E$8:E929,"Car/Van",$A$8:A929,"&gt;="&amp;='Settings &amp; Rates'!$B$3,$A$8:A929,"&lt;="&amp;='Settings &amp; Rates'!$B$4)),I930)*='Settings &amp; Rates'!$B$8 +MAX(I930-MAX(0,='Settings &amp; Rates'!$B$13-SUMIFS($I$8:I929,$E$8:E929,"Car/Van",$A$8:A929,"&gt;="&amp;='Settings &amp; Rates'!$B$3,$A$8:A929,"&lt;="&amp;='Settings &amp; Rates'!$B$4)),0)*='Settings &amp; Rates'!$B$9 +I930*F930*='Settings &amp; Rates'!$B$12,IF(E930="Motorcycle",I930*='Settings &amp; Rates'!$B$10,IF(E930="Bicycle",I930*='Settings &amp; Rates'!$B$11,0)))),"")</f>
        <v/>
      </c>
      <c r="N930" s="6" t="n"/>
    </row>
    <row r="931">
      <c r="A931" s="5" t="n"/>
      <c r="B931" s="6" t="n"/>
      <c r="C931" s="6" t="n"/>
      <c r="D931" s="6" t="n"/>
      <c r="E931" s="6" t="n"/>
      <c r="F931" s="6" t="n"/>
      <c r="G931" s="6" t="n"/>
      <c r="H931" s="6" t="n"/>
      <c r="I931" s="6" t="n"/>
      <c r="J931" s="6">
        <f>IF(E931&lt;&gt;"Car/Van","",SUMIFS($I$8:I931,$E$8:E931,"Car/Van",$A$8:A931,"&gt;="&amp;='Settings &amp; Rates'!$B$3,$A$8:A931,"&lt;="&amp;='Settings &amp; Rates'!$B$4))</f>
        <v/>
      </c>
      <c r="K931" s="6">
        <f>IFERROR(IF(I931=0,"",IF(E931="Car/Van",  (MIN(MAX(='Settings &amp; Rates'!$B$13-SUMIFS($I$8:I930,$E$8:E930,"Car/Van",$A$8:A930,"&gt;="&amp;='Settings &amp; Rates'!$B$3,$A$8:A930,"&lt;="&amp;='Settings &amp; Rates'!$B$4)),I931)*='Settings &amp; Rates'!$B$8  +MAX(I931-MAX(0,='Settings &amp; Rates'!$B$13-SUMIFS($I$8:I930,$E$8:E930,"Car/Van",$A$8:A930,"&gt;="&amp;='Settings &amp; Rates'!$B$3,$A$8:A930,"&lt;="&amp;='Settings &amp; Rates'!$B$4)),0)*='Settings &amp; Rates'!$B$9)/I931,IF(E931="Motorcycle",='Settings &amp; Rates'!$B$10,IF(E931="Bicycle",='Settings &amp; Rates'!$B$11,"")))),"")</f>
        <v/>
      </c>
      <c r="L931" s="6">
        <f>IF(E931="Car/Van",='Settings &amp; Rates'!$B$12*F931,0)</f>
        <v/>
      </c>
      <c r="M931" s="7">
        <f>IFERROR(IF(I931=0,"",IF(E931="Car/Van",  MIN(MAX(='Settings &amp; Rates'!$B$13-SUMIFS($I$8:I930,$E$8:E930,"Car/Van",$A$8:A930,"&gt;="&amp;='Settings &amp; Rates'!$B$3,$A$8:A930,"&lt;="&amp;='Settings &amp; Rates'!$B$4)),I931)*='Settings &amp; Rates'!$B$8 +MAX(I931-MAX(0,='Settings &amp; Rates'!$B$13-SUMIFS($I$8:I930,$E$8:E930,"Car/Van",$A$8:A930,"&gt;="&amp;='Settings &amp; Rates'!$B$3,$A$8:A930,"&lt;="&amp;='Settings &amp; Rates'!$B$4)),0)*='Settings &amp; Rates'!$B$9 +I931*F931*='Settings &amp; Rates'!$B$12,IF(E931="Motorcycle",I931*='Settings &amp; Rates'!$B$10,IF(E931="Bicycle",I931*='Settings &amp; Rates'!$B$11,0)))),"")</f>
        <v/>
      </c>
      <c r="N931" s="6" t="n"/>
    </row>
    <row r="932">
      <c r="A932" s="5" t="n"/>
      <c r="B932" s="6" t="n"/>
      <c r="C932" s="6" t="n"/>
      <c r="D932" s="6" t="n"/>
      <c r="E932" s="6" t="n"/>
      <c r="F932" s="6" t="n"/>
      <c r="G932" s="6" t="n"/>
      <c r="H932" s="6" t="n"/>
      <c r="I932" s="6" t="n"/>
      <c r="J932" s="6">
        <f>IF(E932&lt;&gt;"Car/Van","",SUMIFS($I$8:I932,$E$8:E932,"Car/Van",$A$8:A932,"&gt;="&amp;='Settings &amp; Rates'!$B$3,$A$8:A932,"&lt;="&amp;='Settings &amp; Rates'!$B$4))</f>
        <v/>
      </c>
      <c r="K932" s="6">
        <f>IFERROR(IF(I932=0,"",IF(E932="Car/Van",  (MIN(MAX(='Settings &amp; Rates'!$B$13-SUMIFS($I$8:I931,$E$8:E931,"Car/Van",$A$8:A931,"&gt;="&amp;='Settings &amp; Rates'!$B$3,$A$8:A931,"&lt;="&amp;='Settings &amp; Rates'!$B$4)),I932)*='Settings &amp; Rates'!$B$8  +MAX(I932-MAX(0,='Settings &amp; Rates'!$B$13-SUMIFS($I$8:I931,$E$8:E931,"Car/Van",$A$8:A931,"&gt;="&amp;='Settings &amp; Rates'!$B$3,$A$8:A931,"&lt;="&amp;='Settings &amp; Rates'!$B$4)),0)*='Settings &amp; Rates'!$B$9)/I932,IF(E932="Motorcycle",='Settings &amp; Rates'!$B$10,IF(E932="Bicycle",='Settings &amp; Rates'!$B$11,"")))),"")</f>
        <v/>
      </c>
      <c r="L932" s="6">
        <f>IF(E932="Car/Van",='Settings &amp; Rates'!$B$12*F932,0)</f>
        <v/>
      </c>
      <c r="M932" s="7">
        <f>IFERROR(IF(I932=0,"",IF(E932="Car/Van",  MIN(MAX(='Settings &amp; Rates'!$B$13-SUMIFS($I$8:I931,$E$8:E931,"Car/Van",$A$8:A931,"&gt;="&amp;='Settings &amp; Rates'!$B$3,$A$8:A931,"&lt;="&amp;='Settings &amp; Rates'!$B$4)),I932)*='Settings &amp; Rates'!$B$8 +MAX(I932-MAX(0,='Settings &amp; Rates'!$B$13-SUMIFS($I$8:I931,$E$8:E931,"Car/Van",$A$8:A931,"&gt;="&amp;='Settings &amp; Rates'!$B$3,$A$8:A931,"&lt;="&amp;='Settings &amp; Rates'!$B$4)),0)*='Settings &amp; Rates'!$B$9 +I932*F932*='Settings &amp; Rates'!$B$12,IF(E932="Motorcycle",I932*='Settings &amp; Rates'!$B$10,IF(E932="Bicycle",I932*='Settings &amp; Rates'!$B$11,0)))),"")</f>
        <v/>
      </c>
      <c r="N932" s="6" t="n"/>
    </row>
    <row r="933">
      <c r="A933" s="5" t="n"/>
      <c r="B933" s="6" t="n"/>
      <c r="C933" s="6" t="n"/>
      <c r="D933" s="6" t="n"/>
      <c r="E933" s="6" t="n"/>
      <c r="F933" s="6" t="n"/>
      <c r="G933" s="6" t="n"/>
      <c r="H933" s="6" t="n"/>
      <c r="I933" s="6" t="n"/>
      <c r="J933" s="6">
        <f>IF(E933&lt;&gt;"Car/Van","",SUMIFS($I$8:I933,$E$8:E933,"Car/Van",$A$8:A933,"&gt;="&amp;='Settings &amp; Rates'!$B$3,$A$8:A933,"&lt;="&amp;='Settings &amp; Rates'!$B$4))</f>
        <v/>
      </c>
      <c r="K933" s="6">
        <f>IFERROR(IF(I933=0,"",IF(E933="Car/Van",  (MIN(MAX(='Settings &amp; Rates'!$B$13-SUMIFS($I$8:I932,$E$8:E932,"Car/Van",$A$8:A932,"&gt;="&amp;='Settings &amp; Rates'!$B$3,$A$8:A932,"&lt;="&amp;='Settings &amp; Rates'!$B$4)),I933)*='Settings &amp; Rates'!$B$8  +MAX(I933-MAX(0,='Settings &amp; Rates'!$B$13-SUMIFS($I$8:I932,$E$8:E932,"Car/Van",$A$8:A932,"&gt;="&amp;='Settings &amp; Rates'!$B$3,$A$8:A932,"&lt;="&amp;='Settings &amp; Rates'!$B$4)),0)*='Settings &amp; Rates'!$B$9)/I933,IF(E933="Motorcycle",='Settings &amp; Rates'!$B$10,IF(E933="Bicycle",='Settings &amp; Rates'!$B$11,"")))),"")</f>
        <v/>
      </c>
      <c r="L933" s="6">
        <f>IF(E933="Car/Van",='Settings &amp; Rates'!$B$12*F933,0)</f>
        <v/>
      </c>
      <c r="M933" s="7">
        <f>IFERROR(IF(I933=0,"",IF(E933="Car/Van",  MIN(MAX(='Settings &amp; Rates'!$B$13-SUMIFS($I$8:I932,$E$8:E932,"Car/Van",$A$8:A932,"&gt;="&amp;='Settings &amp; Rates'!$B$3,$A$8:A932,"&lt;="&amp;='Settings &amp; Rates'!$B$4)),I933)*='Settings &amp; Rates'!$B$8 +MAX(I933-MAX(0,='Settings &amp; Rates'!$B$13-SUMIFS($I$8:I932,$E$8:E932,"Car/Van",$A$8:A932,"&gt;="&amp;='Settings &amp; Rates'!$B$3,$A$8:A932,"&lt;="&amp;='Settings &amp; Rates'!$B$4)),0)*='Settings &amp; Rates'!$B$9 +I933*F933*='Settings &amp; Rates'!$B$12,IF(E933="Motorcycle",I933*='Settings &amp; Rates'!$B$10,IF(E933="Bicycle",I933*='Settings &amp; Rates'!$B$11,0)))),"")</f>
        <v/>
      </c>
      <c r="N933" s="6" t="n"/>
    </row>
    <row r="934">
      <c r="A934" s="5" t="n"/>
      <c r="B934" s="6" t="n"/>
      <c r="C934" s="6" t="n"/>
      <c r="D934" s="6" t="n"/>
      <c r="E934" s="6" t="n"/>
      <c r="F934" s="6" t="n"/>
      <c r="G934" s="6" t="n"/>
      <c r="H934" s="6" t="n"/>
      <c r="I934" s="6" t="n"/>
      <c r="J934" s="6">
        <f>IF(E934&lt;&gt;"Car/Van","",SUMIFS($I$8:I934,$E$8:E934,"Car/Van",$A$8:A934,"&gt;="&amp;='Settings &amp; Rates'!$B$3,$A$8:A934,"&lt;="&amp;='Settings &amp; Rates'!$B$4))</f>
        <v/>
      </c>
      <c r="K934" s="6">
        <f>IFERROR(IF(I934=0,"",IF(E934="Car/Van",  (MIN(MAX(='Settings &amp; Rates'!$B$13-SUMIFS($I$8:I933,$E$8:E933,"Car/Van",$A$8:A933,"&gt;="&amp;='Settings &amp; Rates'!$B$3,$A$8:A933,"&lt;="&amp;='Settings &amp; Rates'!$B$4)),I934)*='Settings &amp; Rates'!$B$8  +MAX(I934-MAX(0,='Settings &amp; Rates'!$B$13-SUMIFS($I$8:I933,$E$8:E933,"Car/Van",$A$8:A933,"&gt;="&amp;='Settings &amp; Rates'!$B$3,$A$8:A933,"&lt;="&amp;='Settings &amp; Rates'!$B$4)),0)*='Settings &amp; Rates'!$B$9)/I934,IF(E934="Motorcycle",='Settings &amp; Rates'!$B$10,IF(E934="Bicycle",='Settings &amp; Rates'!$B$11,"")))),"")</f>
        <v/>
      </c>
      <c r="L934" s="6">
        <f>IF(E934="Car/Van",='Settings &amp; Rates'!$B$12*F934,0)</f>
        <v/>
      </c>
      <c r="M934" s="7">
        <f>IFERROR(IF(I934=0,"",IF(E934="Car/Van",  MIN(MAX(='Settings &amp; Rates'!$B$13-SUMIFS($I$8:I933,$E$8:E933,"Car/Van",$A$8:A933,"&gt;="&amp;='Settings &amp; Rates'!$B$3,$A$8:A933,"&lt;="&amp;='Settings &amp; Rates'!$B$4)),I934)*='Settings &amp; Rates'!$B$8 +MAX(I934-MAX(0,='Settings &amp; Rates'!$B$13-SUMIFS($I$8:I933,$E$8:E933,"Car/Van",$A$8:A933,"&gt;="&amp;='Settings &amp; Rates'!$B$3,$A$8:A933,"&lt;="&amp;='Settings &amp; Rates'!$B$4)),0)*='Settings &amp; Rates'!$B$9 +I934*F934*='Settings &amp; Rates'!$B$12,IF(E934="Motorcycle",I934*='Settings &amp; Rates'!$B$10,IF(E934="Bicycle",I934*='Settings &amp; Rates'!$B$11,0)))),"")</f>
        <v/>
      </c>
      <c r="N934" s="6" t="n"/>
    </row>
    <row r="935">
      <c r="A935" s="5" t="n"/>
      <c r="B935" s="6" t="n"/>
      <c r="C935" s="6" t="n"/>
      <c r="D935" s="6" t="n"/>
      <c r="E935" s="6" t="n"/>
      <c r="F935" s="6" t="n"/>
      <c r="G935" s="6" t="n"/>
      <c r="H935" s="6" t="n"/>
      <c r="I935" s="6" t="n"/>
      <c r="J935" s="6">
        <f>IF(E935&lt;&gt;"Car/Van","",SUMIFS($I$8:I935,$E$8:E935,"Car/Van",$A$8:A935,"&gt;="&amp;='Settings &amp; Rates'!$B$3,$A$8:A935,"&lt;="&amp;='Settings &amp; Rates'!$B$4))</f>
        <v/>
      </c>
      <c r="K935" s="6">
        <f>IFERROR(IF(I935=0,"",IF(E935="Car/Van",  (MIN(MAX(='Settings &amp; Rates'!$B$13-SUMIFS($I$8:I934,$E$8:E934,"Car/Van",$A$8:A934,"&gt;="&amp;='Settings &amp; Rates'!$B$3,$A$8:A934,"&lt;="&amp;='Settings &amp; Rates'!$B$4)),I935)*='Settings &amp; Rates'!$B$8  +MAX(I935-MAX(0,='Settings &amp; Rates'!$B$13-SUMIFS($I$8:I934,$E$8:E934,"Car/Van",$A$8:A934,"&gt;="&amp;='Settings &amp; Rates'!$B$3,$A$8:A934,"&lt;="&amp;='Settings &amp; Rates'!$B$4)),0)*='Settings &amp; Rates'!$B$9)/I935,IF(E935="Motorcycle",='Settings &amp; Rates'!$B$10,IF(E935="Bicycle",='Settings &amp; Rates'!$B$11,"")))),"")</f>
        <v/>
      </c>
      <c r="L935" s="6">
        <f>IF(E935="Car/Van",='Settings &amp; Rates'!$B$12*F935,0)</f>
        <v/>
      </c>
      <c r="M935" s="7">
        <f>IFERROR(IF(I935=0,"",IF(E935="Car/Van",  MIN(MAX(='Settings &amp; Rates'!$B$13-SUMIFS($I$8:I934,$E$8:E934,"Car/Van",$A$8:A934,"&gt;="&amp;='Settings &amp; Rates'!$B$3,$A$8:A934,"&lt;="&amp;='Settings &amp; Rates'!$B$4)),I935)*='Settings &amp; Rates'!$B$8 +MAX(I935-MAX(0,='Settings &amp; Rates'!$B$13-SUMIFS($I$8:I934,$E$8:E934,"Car/Van",$A$8:A934,"&gt;="&amp;='Settings &amp; Rates'!$B$3,$A$8:A934,"&lt;="&amp;='Settings &amp; Rates'!$B$4)),0)*='Settings &amp; Rates'!$B$9 +I935*F935*='Settings &amp; Rates'!$B$12,IF(E935="Motorcycle",I935*='Settings &amp; Rates'!$B$10,IF(E935="Bicycle",I935*='Settings &amp; Rates'!$B$11,0)))),"")</f>
        <v/>
      </c>
      <c r="N935" s="6" t="n"/>
    </row>
    <row r="936">
      <c r="A936" s="5" t="n"/>
      <c r="B936" s="6" t="n"/>
      <c r="C936" s="6" t="n"/>
      <c r="D936" s="6" t="n"/>
      <c r="E936" s="6" t="n"/>
      <c r="F936" s="6" t="n"/>
      <c r="G936" s="6" t="n"/>
      <c r="H936" s="6" t="n"/>
      <c r="I936" s="6" t="n"/>
      <c r="J936" s="6">
        <f>IF(E936&lt;&gt;"Car/Van","",SUMIFS($I$8:I936,$E$8:E936,"Car/Van",$A$8:A936,"&gt;="&amp;='Settings &amp; Rates'!$B$3,$A$8:A936,"&lt;="&amp;='Settings &amp; Rates'!$B$4))</f>
        <v/>
      </c>
      <c r="K936" s="6">
        <f>IFERROR(IF(I936=0,"",IF(E936="Car/Van",  (MIN(MAX(='Settings &amp; Rates'!$B$13-SUMIFS($I$8:I935,$E$8:E935,"Car/Van",$A$8:A935,"&gt;="&amp;='Settings &amp; Rates'!$B$3,$A$8:A935,"&lt;="&amp;='Settings &amp; Rates'!$B$4)),I936)*='Settings &amp; Rates'!$B$8  +MAX(I936-MAX(0,='Settings &amp; Rates'!$B$13-SUMIFS($I$8:I935,$E$8:E935,"Car/Van",$A$8:A935,"&gt;="&amp;='Settings &amp; Rates'!$B$3,$A$8:A935,"&lt;="&amp;='Settings &amp; Rates'!$B$4)),0)*='Settings &amp; Rates'!$B$9)/I936,IF(E936="Motorcycle",='Settings &amp; Rates'!$B$10,IF(E936="Bicycle",='Settings &amp; Rates'!$B$11,"")))),"")</f>
        <v/>
      </c>
      <c r="L936" s="6">
        <f>IF(E936="Car/Van",='Settings &amp; Rates'!$B$12*F936,0)</f>
        <v/>
      </c>
      <c r="M936" s="7">
        <f>IFERROR(IF(I936=0,"",IF(E936="Car/Van",  MIN(MAX(='Settings &amp; Rates'!$B$13-SUMIFS($I$8:I935,$E$8:E935,"Car/Van",$A$8:A935,"&gt;="&amp;='Settings &amp; Rates'!$B$3,$A$8:A935,"&lt;="&amp;='Settings &amp; Rates'!$B$4)),I936)*='Settings &amp; Rates'!$B$8 +MAX(I936-MAX(0,='Settings &amp; Rates'!$B$13-SUMIFS($I$8:I935,$E$8:E935,"Car/Van",$A$8:A935,"&gt;="&amp;='Settings &amp; Rates'!$B$3,$A$8:A935,"&lt;="&amp;='Settings &amp; Rates'!$B$4)),0)*='Settings &amp; Rates'!$B$9 +I936*F936*='Settings &amp; Rates'!$B$12,IF(E936="Motorcycle",I936*='Settings &amp; Rates'!$B$10,IF(E936="Bicycle",I936*='Settings &amp; Rates'!$B$11,0)))),"")</f>
        <v/>
      </c>
      <c r="N936" s="6" t="n"/>
    </row>
    <row r="937">
      <c r="A937" s="5" t="n"/>
      <c r="B937" s="6" t="n"/>
      <c r="C937" s="6" t="n"/>
      <c r="D937" s="6" t="n"/>
      <c r="E937" s="6" t="n"/>
      <c r="F937" s="6" t="n"/>
      <c r="G937" s="6" t="n"/>
      <c r="H937" s="6" t="n"/>
      <c r="I937" s="6" t="n"/>
      <c r="J937" s="6">
        <f>IF(E937&lt;&gt;"Car/Van","",SUMIFS($I$8:I937,$E$8:E937,"Car/Van",$A$8:A937,"&gt;="&amp;='Settings &amp; Rates'!$B$3,$A$8:A937,"&lt;="&amp;='Settings &amp; Rates'!$B$4))</f>
        <v/>
      </c>
      <c r="K937" s="6">
        <f>IFERROR(IF(I937=0,"",IF(E937="Car/Van",  (MIN(MAX(='Settings &amp; Rates'!$B$13-SUMIFS($I$8:I936,$E$8:E936,"Car/Van",$A$8:A936,"&gt;="&amp;='Settings &amp; Rates'!$B$3,$A$8:A936,"&lt;="&amp;='Settings &amp; Rates'!$B$4)),I937)*='Settings &amp; Rates'!$B$8  +MAX(I937-MAX(0,='Settings &amp; Rates'!$B$13-SUMIFS($I$8:I936,$E$8:E936,"Car/Van",$A$8:A936,"&gt;="&amp;='Settings &amp; Rates'!$B$3,$A$8:A936,"&lt;="&amp;='Settings &amp; Rates'!$B$4)),0)*='Settings &amp; Rates'!$B$9)/I937,IF(E937="Motorcycle",='Settings &amp; Rates'!$B$10,IF(E937="Bicycle",='Settings &amp; Rates'!$B$11,"")))),"")</f>
        <v/>
      </c>
      <c r="L937" s="6">
        <f>IF(E937="Car/Van",='Settings &amp; Rates'!$B$12*F937,0)</f>
        <v/>
      </c>
      <c r="M937" s="7">
        <f>IFERROR(IF(I937=0,"",IF(E937="Car/Van",  MIN(MAX(='Settings &amp; Rates'!$B$13-SUMIFS($I$8:I936,$E$8:E936,"Car/Van",$A$8:A936,"&gt;="&amp;='Settings &amp; Rates'!$B$3,$A$8:A936,"&lt;="&amp;='Settings &amp; Rates'!$B$4)),I937)*='Settings &amp; Rates'!$B$8 +MAX(I937-MAX(0,='Settings &amp; Rates'!$B$13-SUMIFS($I$8:I936,$E$8:E936,"Car/Van",$A$8:A936,"&gt;="&amp;='Settings &amp; Rates'!$B$3,$A$8:A936,"&lt;="&amp;='Settings &amp; Rates'!$B$4)),0)*='Settings &amp; Rates'!$B$9 +I937*F937*='Settings &amp; Rates'!$B$12,IF(E937="Motorcycle",I937*='Settings &amp; Rates'!$B$10,IF(E937="Bicycle",I937*='Settings &amp; Rates'!$B$11,0)))),"")</f>
        <v/>
      </c>
      <c r="N937" s="6" t="n"/>
    </row>
    <row r="938">
      <c r="A938" s="5" t="n"/>
      <c r="B938" s="6" t="n"/>
      <c r="C938" s="6" t="n"/>
      <c r="D938" s="6" t="n"/>
      <c r="E938" s="6" t="n"/>
      <c r="F938" s="6" t="n"/>
      <c r="G938" s="6" t="n"/>
      <c r="H938" s="6" t="n"/>
      <c r="I938" s="6" t="n"/>
      <c r="J938" s="6">
        <f>IF(E938&lt;&gt;"Car/Van","",SUMIFS($I$8:I938,$E$8:E938,"Car/Van",$A$8:A938,"&gt;="&amp;='Settings &amp; Rates'!$B$3,$A$8:A938,"&lt;="&amp;='Settings &amp; Rates'!$B$4))</f>
        <v/>
      </c>
      <c r="K938" s="6">
        <f>IFERROR(IF(I938=0,"",IF(E938="Car/Van",  (MIN(MAX(='Settings &amp; Rates'!$B$13-SUMIFS($I$8:I937,$E$8:E937,"Car/Van",$A$8:A937,"&gt;="&amp;='Settings &amp; Rates'!$B$3,$A$8:A937,"&lt;="&amp;='Settings &amp; Rates'!$B$4)),I938)*='Settings &amp; Rates'!$B$8  +MAX(I938-MAX(0,='Settings &amp; Rates'!$B$13-SUMIFS($I$8:I937,$E$8:E937,"Car/Van",$A$8:A937,"&gt;="&amp;='Settings &amp; Rates'!$B$3,$A$8:A937,"&lt;="&amp;='Settings &amp; Rates'!$B$4)),0)*='Settings &amp; Rates'!$B$9)/I938,IF(E938="Motorcycle",='Settings &amp; Rates'!$B$10,IF(E938="Bicycle",='Settings &amp; Rates'!$B$11,"")))),"")</f>
        <v/>
      </c>
      <c r="L938" s="6">
        <f>IF(E938="Car/Van",='Settings &amp; Rates'!$B$12*F938,0)</f>
        <v/>
      </c>
      <c r="M938" s="7">
        <f>IFERROR(IF(I938=0,"",IF(E938="Car/Van",  MIN(MAX(='Settings &amp; Rates'!$B$13-SUMIFS($I$8:I937,$E$8:E937,"Car/Van",$A$8:A937,"&gt;="&amp;='Settings &amp; Rates'!$B$3,$A$8:A937,"&lt;="&amp;='Settings &amp; Rates'!$B$4)),I938)*='Settings &amp; Rates'!$B$8 +MAX(I938-MAX(0,='Settings &amp; Rates'!$B$13-SUMIFS($I$8:I937,$E$8:E937,"Car/Van",$A$8:A937,"&gt;="&amp;='Settings &amp; Rates'!$B$3,$A$8:A937,"&lt;="&amp;='Settings &amp; Rates'!$B$4)),0)*='Settings &amp; Rates'!$B$9 +I938*F938*='Settings &amp; Rates'!$B$12,IF(E938="Motorcycle",I938*='Settings &amp; Rates'!$B$10,IF(E938="Bicycle",I938*='Settings &amp; Rates'!$B$11,0)))),"")</f>
        <v/>
      </c>
      <c r="N938" s="6" t="n"/>
    </row>
    <row r="939">
      <c r="A939" s="5" t="n"/>
      <c r="B939" s="6" t="n"/>
      <c r="C939" s="6" t="n"/>
      <c r="D939" s="6" t="n"/>
      <c r="E939" s="6" t="n"/>
      <c r="F939" s="6" t="n"/>
      <c r="G939" s="6" t="n"/>
      <c r="H939" s="6" t="n"/>
      <c r="I939" s="6" t="n"/>
      <c r="J939" s="6">
        <f>IF(E939&lt;&gt;"Car/Van","",SUMIFS($I$8:I939,$E$8:E939,"Car/Van",$A$8:A939,"&gt;="&amp;='Settings &amp; Rates'!$B$3,$A$8:A939,"&lt;="&amp;='Settings &amp; Rates'!$B$4))</f>
        <v/>
      </c>
      <c r="K939" s="6">
        <f>IFERROR(IF(I939=0,"",IF(E939="Car/Van",  (MIN(MAX(='Settings &amp; Rates'!$B$13-SUMIFS($I$8:I938,$E$8:E938,"Car/Van",$A$8:A938,"&gt;="&amp;='Settings &amp; Rates'!$B$3,$A$8:A938,"&lt;="&amp;='Settings &amp; Rates'!$B$4)),I939)*='Settings &amp; Rates'!$B$8  +MAX(I939-MAX(0,='Settings &amp; Rates'!$B$13-SUMIFS($I$8:I938,$E$8:E938,"Car/Van",$A$8:A938,"&gt;="&amp;='Settings &amp; Rates'!$B$3,$A$8:A938,"&lt;="&amp;='Settings &amp; Rates'!$B$4)),0)*='Settings &amp; Rates'!$B$9)/I939,IF(E939="Motorcycle",='Settings &amp; Rates'!$B$10,IF(E939="Bicycle",='Settings &amp; Rates'!$B$11,"")))),"")</f>
        <v/>
      </c>
      <c r="L939" s="6">
        <f>IF(E939="Car/Van",='Settings &amp; Rates'!$B$12*F939,0)</f>
        <v/>
      </c>
      <c r="M939" s="7">
        <f>IFERROR(IF(I939=0,"",IF(E939="Car/Van",  MIN(MAX(='Settings &amp; Rates'!$B$13-SUMIFS($I$8:I938,$E$8:E938,"Car/Van",$A$8:A938,"&gt;="&amp;='Settings &amp; Rates'!$B$3,$A$8:A938,"&lt;="&amp;='Settings &amp; Rates'!$B$4)),I939)*='Settings &amp; Rates'!$B$8 +MAX(I939-MAX(0,='Settings &amp; Rates'!$B$13-SUMIFS($I$8:I938,$E$8:E938,"Car/Van",$A$8:A938,"&gt;="&amp;='Settings &amp; Rates'!$B$3,$A$8:A938,"&lt;="&amp;='Settings &amp; Rates'!$B$4)),0)*='Settings &amp; Rates'!$B$9 +I939*F939*='Settings &amp; Rates'!$B$12,IF(E939="Motorcycle",I939*='Settings &amp; Rates'!$B$10,IF(E939="Bicycle",I939*='Settings &amp; Rates'!$B$11,0)))),"")</f>
        <v/>
      </c>
      <c r="N939" s="6" t="n"/>
    </row>
    <row r="940">
      <c r="A940" s="5" t="n"/>
      <c r="B940" s="6" t="n"/>
      <c r="C940" s="6" t="n"/>
      <c r="D940" s="6" t="n"/>
      <c r="E940" s="6" t="n"/>
      <c r="F940" s="6" t="n"/>
      <c r="G940" s="6" t="n"/>
      <c r="H940" s="6" t="n"/>
      <c r="I940" s="6" t="n"/>
      <c r="J940" s="6">
        <f>IF(E940&lt;&gt;"Car/Van","",SUMIFS($I$8:I940,$E$8:E940,"Car/Van",$A$8:A940,"&gt;="&amp;='Settings &amp; Rates'!$B$3,$A$8:A940,"&lt;="&amp;='Settings &amp; Rates'!$B$4))</f>
        <v/>
      </c>
      <c r="K940" s="6">
        <f>IFERROR(IF(I940=0,"",IF(E940="Car/Van",  (MIN(MAX(='Settings &amp; Rates'!$B$13-SUMIFS($I$8:I939,$E$8:E939,"Car/Van",$A$8:A939,"&gt;="&amp;='Settings &amp; Rates'!$B$3,$A$8:A939,"&lt;="&amp;='Settings &amp; Rates'!$B$4)),I940)*='Settings &amp; Rates'!$B$8  +MAX(I940-MAX(0,='Settings &amp; Rates'!$B$13-SUMIFS($I$8:I939,$E$8:E939,"Car/Van",$A$8:A939,"&gt;="&amp;='Settings &amp; Rates'!$B$3,$A$8:A939,"&lt;="&amp;='Settings &amp; Rates'!$B$4)),0)*='Settings &amp; Rates'!$B$9)/I940,IF(E940="Motorcycle",='Settings &amp; Rates'!$B$10,IF(E940="Bicycle",='Settings &amp; Rates'!$B$11,"")))),"")</f>
        <v/>
      </c>
      <c r="L940" s="6">
        <f>IF(E940="Car/Van",='Settings &amp; Rates'!$B$12*F940,0)</f>
        <v/>
      </c>
      <c r="M940" s="7">
        <f>IFERROR(IF(I940=0,"",IF(E940="Car/Van",  MIN(MAX(='Settings &amp; Rates'!$B$13-SUMIFS($I$8:I939,$E$8:E939,"Car/Van",$A$8:A939,"&gt;="&amp;='Settings &amp; Rates'!$B$3,$A$8:A939,"&lt;="&amp;='Settings &amp; Rates'!$B$4)),I940)*='Settings &amp; Rates'!$B$8 +MAX(I940-MAX(0,='Settings &amp; Rates'!$B$13-SUMIFS($I$8:I939,$E$8:E939,"Car/Van",$A$8:A939,"&gt;="&amp;='Settings &amp; Rates'!$B$3,$A$8:A939,"&lt;="&amp;='Settings &amp; Rates'!$B$4)),0)*='Settings &amp; Rates'!$B$9 +I940*F940*='Settings &amp; Rates'!$B$12,IF(E940="Motorcycle",I940*='Settings &amp; Rates'!$B$10,IF(E940="Bicycle",I940*='Settings &amp; Rates'!$B$11,0)))),"")</f>
        <v/>
      </c>
      <c r="N940" s="6" t="n"/>
    </row>
    <row r="941">
      <c r="A941" s="5" t="n"/>
      <c r="B941" s="6" t="n"/>
      <c r="C941" s="6" t="n"/>
      <c r="D941" s="6" t="n"/>
      <c r="E941" s="6" t="n"/>
      <c r="F941" s="6" t="n"/>
      <c r="G941" s="6" t="n"/>
      <c r="H941" s="6" t="n"/>
      <c r="I941" s="6" t="n"/>
      <c r="J941" s="6">
        <f>IF(E941&lt;&gt;"Car/Van","",SUMIFS($I$8:I941,$E$8:E941,"Car/Van",$A$8:A941,"&gt;="&amp;='Settings &amp; Rates'!$B$3,$A$8:A941,"&lt;="&amp;='Settings &amp; Rates'!$B$4))</f>
        <v/>
      </c>
      <c r="K941" s="6">
        <f>IFERROR(IF(I941=0,"",IF(E941="Car/Van",  (MIN(MAX(='Settings &amp; Rates'!$B$13-SUMIFS($I$8:I940,$E$8:E940,"Car/Van",$A$8:A940,"&gt;="&amp;='Settings &amp; Rates'!$B$3,$A$8:A940,"&lt;="&amp;='Settings &amp; Rates'!$B$4)),I941)*='Settings &amp; Rates'!$B$8  +MAX(I941-MAX(0,='Settings &amp; Rates'!$B$13-SUMIFS($I$8:I940,$E$8:E940,"Car/Van",$A$8:A940,"&gt;="&amp;='Settings &amp; Rates'!$B$3,$A$8:A940,"&lt;="&amp;='Settings &amp; Rates'!$B$4)),0)*='Settings &amp; Rates'!$B$9)/I941,IF(E941="Motorcycle",='Settings &amp; Rates'!$B$10,IF(E941="Bicycle",='Settings &amp; Rates'!$B$11,"")))),"")</f>
        <v/>
      </c>
      <c r="L941" s="6">
        <f>IF(E941="Car/Van",='Settings &amp; Rates'!$B$12*F941,0)</f>
        <v/>
      </c>
      <c r="M941" s="7">
        <f>IFERROR(IF(I941=0,"",IF(E941="Car/Van",  MIN(MAX(='Settings &amp; Rates'!$B$13-SUMIFS($I$8:I940,$E$8:E940,"Car/Van",$A$8:A940,"&gt;="&amp;='Settings &amp; Rates'!$B$3,$A$8:A940,"&lt;="&amp;='Settings &amp; Rates'!$B$4)),I941)*='Settings &amp; Rates'!$B$8 +MAX(I941-MAX(0,='Settings &amp; Rates'!$B$13-SUMIFS($I$8:I940,$E$8:E940,"Car/Van",$A$8:A940,"&gt;="&amp;='Settings &amp; Rates'!$B$3,$A$8:A940,"&lt;="&amp;='Settings &amp; Rates'!$B$4)),0)*='Settings &amp; Rates'!$B$9 +I941*F941*='Settings &amp; Rates'!$B$12,IF(E941="Motorcycle",I941*='Settings &amp; Rates'!$B$10,IF(E941="Bicycle",I941*='Settings &amp; Rates'!$B$11,0)))),"")</f>
        <v/>
      </c>
      <c r="N941" s="6" t="n"/>
    </row>
    <row r="942">
      <c r="A942" s="5" t="n"/>
      <c r="B942" s="6" t="n"/>
      <c r="C942" s="6" t="n"/>
      <c r="D942" s="6" t="n"/>
      <c r="E942" s="6" t="n"/>
      <c r="F942" s="6" t="n"/>
      <c r="G942" s="6" t="n"/>
      <c r="H942" s="6" t="n"/>
      <c r="I942" s="6" t="n"/>
      <c r="J942" s="6">
        <f>IF(E942&lt;&gt;"Car/Van","",SUMIFS($I$8:I942,$E$8:E942,"Car/Van",$A$8:A942,"&gt;="&amp;='Settings &amp; Rates'!$B$3,$A$8:A942,"&lt;="&amp;='Settings &amp; Rates'!$B$4))</f>
        <v/>
      </c>
      <c r="K942" s="6">
        <f>IFERROR(IF(I942=0,"",IF(E942="Car/Van",  (MIN(MAX(='Settings &amp; Rates'!$B$13-SUMIFS($I$8:I941,$E$8:E941,"Car/Van",$A$8:A941,"&gt;="&amp;='Settings &amp; Rates'!$B$3,$A$8:A941,"&lt;="&amp;='Settings &amp; Rates'!$B$4)),I942)*='Settings &amp; Rates'!$B$8  +MAX(I942-MAX(0,='Settings &amp; Rates'!$B$13-SUMIFS($I$8:I941,$E$8:E941,"Car/Van",$A$8:A941,"&gt;="&amp;='Settings &amp; Rates'!$B$3,$A$8:A941,"&lt;="&amp;='Settings &amp; Rates'!$B$4)),0)*='Settings &amp; Rates'!$B$9)/I942,IF(E942="Motorcycle",='Settings &amp; Rates'!$B$10,IF(E942="Bicycle",='Settings &amp; Rates'!$B$11,"")))),"")</f>
        <v/>
      </c>
      <c r="L942" s="6">
        <f>IF(E942="Car/Van",='Settings &amp; Rates'!$B$12*F942,0)</f>
        <v/>
      </c>
      <c r="M942" s="7">
        <f>IFERROR(IF(I942=0,"",IF(E942="Car/Van",  MIN(MAX(='Settings &amp; Rates'!$B$13-SUMIFS($I$8:I941,$E$8:E941,"Car/Van",$A$8:A941,"&gt;="&amp;='Settings &amp; Rates'!$B$3,$A$8:A941,"&lt;="&amp;='Settings &amp; Rates'!$B$4)),I942)*='Settings &amp; Rates'!$B$8 +MAX(I942-MAX(0,='Settings &amp; Rates'!$B$13-SUMIFS($I$8:I941,$E$8:E941,"Car/Van",$A$8:A941,"&gt;="&amp;='Settings &amp; Rates'!$B$3,$A$8:A941,"&lt;="&amp;='Settings &amp; Rates'!$B$4)),0)*='Settings &amp; Rates'!$B$9 +I942*F942*='Settings &amp; Rates'!$B$12,IF(E942="Motorcycle",I942*='Settings &amp; Rates'!$B$10,IF(E942="Bicycle",I942*='Settings &amp; Rates'!$B$11,0)))),"")</f>
        <v/>
      </c>
      <c r="N942" s="6" t="n"/>
    </row>
    <row r="943">
      <c r="A943" s="5" t="n"/>
      <c r="B943" s="6" t="n"/>
      <c r="C943" s="6" t="n"/>
      <c r="D943" s="6" t="n"/>
      <c r="E943" s="6" t="n"/>
      <c r="F943" s="6" t="n"/>
      <c r="G943" s="6" t="n"/>
      <c r="H943" s="6" t="n"/>
      <c r="I943" s="6" t="n"/>
      <c r="J943" s="6">
        <f>IF(E943&lt;&gt;"Car/Van","",SUMIFS($I$8:I943,$E$8:E943,"Car/Van",$A$8:A943,"&gt;="&amp;='Settings &amp; Rates'!$B$3,$A$8:A943,"&lt;="&amp;='Settings &amp; Rates'!$B$4))</f>
        <v/>
      </c>
      <c r="K943" s="6">
        <f>IFERROR(IF(I943=0,"",IF(E943="Car/Van",  (MIN(MAX(='Settings &amp; Rates'!$B$13-SUMIFS($I$8:I942,$E$8:E942,"Car/Van",$A$8:A942,"&gt;="&amp;='Settings &amp; Rates'!$B$3,$A$8:A942,"&lt;="&amp;='Settings &amp; Rates'!$B$4)),I943)*='Settings &amp; Rates'!$B$8  +MAX(I943-MAX(0,='Settings &amp; Rates'!$B$13-SUMIFS($I$8:I942,$E$8:E942,"Car/Van",$A$8:A942,"&gt;="&amp;='Settings &amp; Rates'!$B$3,$A$8:A942,"&lt;="&amp;='Settings &amp; Rates'!$B$4)),0)*='Settings &amp; Rates'!$B$9)/I943,IF(E943="Motorcycle",='Settings &amp; Rates'!$B$10,IF(E943="Bicycle",='Settings &amp; Rates'!$B$11,"")))),"")</f>
        <v/>
      </c>
      <c r="L943" s="6">
        <f>IF(E943="Car/Van",='Settings &amp; Rates'!$B$12*F943,0)</f>
        <v/>
      </c>
      <c r="M943" s="7">
        <f>IFERROR(IF(I943=0,"",IF(E943="Car/Van",  MIN(MAX(='Settings &amp; Rates'!$B$13-SUMIFS($I$8:I942,$E$8:E942,"Car/Van",$A$8:A942,"&gt;="&amp;='Settings &amp; Rates'!$B$3,$A$8:A942,"&lt;="&amp;='Settings &amp; Rates'!$B$4)),I943)*='Settings &amp; Rates'!$B$8 +MAX(I943-MAX(0,='Settings &amp; Rates'!$B$13-SUMIFS($I$8:I942,$E$8:E942,"Car/Van",$A$8:A942,"&gt;="&amp;='Settings &amp; Rates'!$B$3,$A$8:A942,"&lt;="&amp;='Settings &amp; Rates'!$B$4)),0)*='Settings &amp; Rates'!$B$9 +I943*F943*='Settings &amp; Rates'!$B$12,IF(E943="Motorcycle",I943*='Settings &amp; Rates'!$B$10,IF(E943="Bicycle",I943*='Settings &amp; Rates'!$B$11,0)))),"")</f>
        <v/>
      </c>
      <c r="N943" s="6" t="n"/>
    </row>
    <row r="944">
      <c r="A944" s="5" t="n"/>
      <c r="B944" s="6" t="n"/>
      <c r="C944" s="6" t="n"/>
      <c r="D944" s="6" t="n"/>
      <c r="E944" s="6" t="n"/>
      <c r="F944" s="6" t="n"/>
      <c r="G944" s="6" t="n"/>
      <c r="H944" s="6" t="n"/>
      <c r="I944" s="6" t="n"/>
      <c r="J944" s="6">
        <f>IF(E944&lt;&gt;"Car/Van","",SUMIFS($I$8:I944,$E$8:E944,"Car/Van",$A$8:A944,"&gt;="&amp;='Settings &amp; Rates'!$B$3,$A$8:A944,"&lt;="&amp;='Settings &amp; Rates'!$B$4))</f>
        <v/>
      </c>
      <c r="K944" s="6">
        <f>IFERROR(IF(I944=0,"",IF(E944="Car/Van",  (MIN(MAX(='Settings &amp; Rates'!$B$13-SUMIFS($I$8:I943,$E$8:E943,"Car/Van",$A$8:A943,"&gt;="&amp;='Settings &amp; Rates'!$B$3,$A$8:A943,"&lt;="&amp;='Settings &amp; Rates'!$B$4)),I944)*='Settings &amp; Rates'!$B$8  +MAX(I944-MAX(0,='Settings &amp; Rates'!$B$13-SUMIFS($I$8:I943,$E$8:E943,"Car/Van",$A$8:A943,"&gt;="&amp;='Settings &amp; Rates'!$B$3,$A$8:A943,"&lt;="&amp;='Settings &amp; Rates'!$B$4)),0)*='Settings &amp; Rates'!$B$9)/I944,IF(E944="Motorcycle",='Settings &amp; Rates'!$B$10,IF(E944="Bicycle",='Settings &amp; Rates'!$B$11,"")))),"")</f>
        <v/>
      </c>
      <c r="L944" s="6">
        <f>IF(E944="Car/Van",='Settings &amp; Rates'!$B$12*F944,0)</f>
        <v/>
      </c>
      <c r="M944" s="7">
        <f>IFERROR(IF(I944=0,"",IF(E944="Car/Van",  MIN(MAX(='Settings &amp; Rates'!$B$13-SUMIFS($I$8:I943,$E$8:E943,"Car/Van",$A$8:A943,"&gt;="&amp;='Settings &amp; Rates'!$B$3,$A$8:A943,"&lt;="&amp;='Settings &amp; Rates'!$B$4)),I944)*='Settings &amp; Rates'!$B$8 +MAX(I944-MAX(0,='Settings &amp; Rates'!$B$13-SUMIFS($I$8:I943,$E$8:E943,"Car/Van",$A$8:A943,"&gt;="&amp;='Settings &amp; Rates'!$B$3,$A$8:A943,"&lt;="&amp;='Settings &amp; Rates'!$B$4)),0)*='Settings &amp; Rates'!$B$9 +I944*F944*='Settings &amp; Rates'!$B$12,IF(E944="Motorcycle",I944*='Settings &amp; Rates'!$B$10,IF(E944="Bicycle",I944*='Settings &amp; Rates'!$B$11,0)))),"")</f>
        <v/>
      </c>
      <c r="N944" s="6" t="n"/>
    </row>
    <row r="945">
      <c r="A945" s="5" t="n"/>
      <c r="B945" s="6" t="n"/>
      <c r="C945" s="6" t="n"/>
      <c r="D945" s="6" t="n"/>
      <c r="E945" s="6" t="n"/>
      <c r="F945" s="6" t="n"/>
      <c r="G945" s="6" t="n"/>
      <c r="H945" s="6" t="n"/>
      <c r="I945" s="6" t="n"/>
      <c r="J945" s="6">
        <f>IF(E945&lt;&gt;"Car/Van","",SUMIFS($I$8:I945,$E$8:E945,"Car/Van",$A$8:A945,"&gt;="&amp;='Settings &amp; Rates'!$B$3,$A$8:A945,"&lt;="&amp;='Settings &amp; Rates'!$B$4))</f>
        <v/>
      </c>
      <c r="K945" s="6">
        <f>IFERROR(IF(I945=0,"",IF(E945="Car/Van",  (MIN(MAX(='Settings &amp; Rates'!$B$13-SUMIFS($I$8:I944,$E$8:E944,"Car/Van",$A$8:A944,"&gt;="&amp;='Settings &amp; Rates'!$B$3,$A$8:A944,"&lt;="&amp;='Settings &amp; Rates'!$B$4)),I945)*='Settings &amp; Rates'!$B$8  +MAX(I945-MAX(0,='Settings &amp; Rates'!$B$13-SUMIFS($I$8:I944,$E$8:E944,"Car/Van",$A$8:A944,"&gt;="&amp;='Settings &amp; Rates'!$B$3,$A$8:A944,"&lt;="&amp;='Settings &amp; Rates'!$B$4)),0)*='Settings &amp; Rates'!$B$9)/I945,IF(E945="Motorcycle",='Settings &amp; Rates'!$B$10,IF(E945="Bicycle",='Settings &amp; Rates'!$B$11,"")))),"")</f>
        <v/>
      </c>
      <c r="L945" s="6">
        <f>IF(E945="Car/Van",='Settings &amp; Rates'!$B$12*F945,0)</f>
        <v/>
      </c>
      <c r="M945" s="7">
        <f>IFERROR(IF(I945=0,"",IF(E945="Car/Van",  MIN(MAX(='Settings &amp; Rates'!$B$13-SUMIFS($I$8:I944,$E$8:E944,"Car/Van",$A$8:A944,"&gt;="&amp;='Settings &amp; Rates'!$B$3,$A$8:A944,"&lt;="&amp;='Settings &amp; Rates'!$B$4)),I945)*='Settings &amp; Rates'!$B$8 +MAX(I945-MAX(0,='Settings &amp; Rates'!$B$13-SUMIFS($I$8:I944,$E$8:E944,"Car/Van",$A$8:A944,"&gt;="&amp;='Settings &amp; Rates'!$B$3,$A$8:A944,"&lt;="&amp;='Settings &amp; Rates'!$B$4)),0)*='Settings &amp; Rates'!$B$9 +I945*F945*='Settings &amp; Rates'!$B$12,IF(E945="Motorcycle",I945*='Settings &amp; Rates'!$B$10,IF(E945="Bicycle",I945*='Settings &amp; Rates'!$B$11,0)))),"")</f>
        <v/>
      </c>
      <c r="N945" s="6" t="n"/>
    </row>
    <row r="946">
      <c r="A946" s="5" t="n"/>
      <c r="B946" s="6" t="n"/>
      <c r="C946" s="6" t="n"/>
      <c r="D946" s="6" t="n"/>
      <c r="E946" s="6" t="n"/>
      <c r="F946" s="6" t="n"/>
      <c r="G946" s="6" t="n"/>
      <c r="H946" s="6" t="n"/>
      <c r="I946" s="6" t="n"/>
      <c r="J946" s="6">
        <f>IF(E946&lt;&gt;"Car/Van","",SUMIFS($I$8:I946,$E$8:E946,"Car/Van",$A$8:A946,"&gt;="&amp;='Settings &amp; Rates'!$B$3,$A$8:A946,"&lt;="&amp;='Settings &amp; Rates'!$B$4))</f>
        <v/>
      </c>
      <c r="K946" s="6">
        <f>IFERROR(IF(I946=0,"",IF(E946="Car/Van",  (MIN(MAX(='Settings &amp; Rates'!$B$13-SUMIFS($I$8:I945,$E$8:E945,"Car/Van",$A$8:A945,"&gt;="&amp;='Settings &amp; Rates'!$B$3,$A$8:A945,"&lt;="&amp;='Settings &amp; Rates'!$B$4)),I946)*='Settings &amp; Rates'!$B$8  +MAX(I946-MAX(0,='Settings &amp; Rates'!$B$13-SUMIFS($I$8:I945,$E$8:E945,"Car/Van",$A$8:A945,"&gt;="&amp;='Settings &amp; Rates'!$B$3,$A$8:A945,"&lt;="&amp;='Settings &amp; Rates'!$B$4)),0)*='Settings &amp; Rates'!$B$9)/I946,IF(E946="Motorcycle",='Settings &amp; Rates'!$B$10,IF(E946="Bicycle",='Settings &amp; Rates'!$B$11,"")))),"")</f>
        <v/>
      </c>
      <c r="L946" s="6">
        <f>IF(E946="Car/Van",='Settings &amp; Rates'!$B$12*F946,0)</f>
        <v/>
      </c>
      <c r="M946" s="7">
        <f>IFERROR(IF(I946=0,"",IF(E946="Car/Van",  MIN(MAX(='Settings &amp; Rates'!$B$13-SUMIFS($I$8:I945,$E$8:E945,"Car/Van",$A$8:A945,"&gt;="&amp;='Settings &amp; Rates'!$B$3,$A$8:A945,"&lt;="&amp;='Settings &amp; Rates'!$B$4)),I946)*='Settings &amp; Rates'!$B$8 +MAX(I946-MAX(0,='Settings &amp; Rates'!$B$13-SUMIFS($I$8:I945,$E$8:E945,"Car/Van",$A$8:A945,"&gt;="&amp;='Settings &amp; Rates'!$B$3,$A$8:A945,"&lt;="&amp;='Settings &amp; Rates'!$B$4)),0)*='Settings &amp; Rates'!$B$9 +I946*F946*='Settings &amp; Rates'!$B$12,IF(E946="Motorcycle",I946*='Settings &amp; Rates'!$B$10,IF(E946="Bicycle",I946*='Settings &amp; Rates'!$B$11,0)))),"")</f>
        <v/>
      </c>
      <c r="N946" s="6" t="n"/>
    </row>
    <row r="947">
      <c r="A947" s="5" t="n"/>
      <c r="B947" s="6" t="n"/>
      <c r="C947" s="6" t="n"/>
      <c r="D947" s="6" t="n"/>
      <c r="E947" s="6" t="n"/>
      <c r="F947" s="6" t="n"/>
      <c r="G947" s="6" t="n"/>
      <c r="H947" s="6" t="n"/>
      <c r="I947" s="6" t="n"/>
      <c r="J947" s="6">
        <f>IF(E947&lt;&gt;"Car/Van","",SUMIFS($I$8:I947,$E$8:E947,"Car/Van",$A$8:A947,"&gt;="&amp;='Settings &amp; Rates'!$B$3,$A$8:A947,"&lt;="&amp;='Settings &amp; Rates'!$B$4))</f>
        <v/>
      </c>
      <c r="K947" s="6">
        <f>IFERROR(IF(I947=0,"",IF(E947="Car/Van",  (MIN(MAX(='Settings &amp; Rates'!$B$13-SUMIFS($I$8:I946,$E$8:E946,"Car/Van",$A$8:A946,"&gt;="&amp;='Settings &amp; Rates'!$B$3,$A$8:A946,"&lt;="&amp;='Settings &amp; Rates'!$B$4)),I947)*='Settings &amp; Rates'!$B$8  +MAX(I947-MAX(0,='Settings &amp; Rates'!$B$13-SUMIFS($I$8:I946,$E$8:E946,"Car/Van",$A$8:A946,"&gt;="&amp;='Settings &amp; Rates'!$B$3,$A$8:A946,"&lt;="&amp;='Settings &amp; Rates'!$B$4)),0)*='Settings &amp; Rates'!$B$9)/I947,IF(E947="Motorcycle",='Settings &amp; Rates'!$B$10,IF(E947="Bicycle",='Settings &amp; Rates'!$B$11,"")))),"")</f>
        <v/>
      </c>
      <c r="L947" s="6">
        <f>IF(E947="Car/Van",='Settings &amp; Rates'!$B$12*F947,0)</f>
        <v/>
      </c>
      <c r="M947" s="7">
        <f>IFERROR(IF(I947=0,"",IF(E947="Car/Van",  MIN(MAX(='Settings &amp; Rates'!$B$13-SUMIFS($I$8:I946,$E$8:E946,"Car/Van",$A$8:A946,"&gt;="&amp;='Settings &amp; Rates'!$B$3,$A$8:A946,"&lt;="&amp;='Settings &amp; Rates'!$B$4)),I947)*='Settings &amp; Rates'!$B$8 +MAX(I947-MAX(0,='Settings &amp; Rates'!$B$13-SUMIFS($I$8:I946,$E$8:E946,"Car/Van",$A$8:A946,"&gt;="&amp;='Settings &amp; Rates'!$B$3,$A$8:A946,"&lt;="&amp;='Settings &amp; Rates'!$B$4)),0)*='Settings &amp; Rates'!$B$9 +I947*F947*='Settings &amp; Rates'!$B$12,IF(E947="Motorcycle",I947*='Settings &amp; Rates'!$B$10,IF(E947="Bicycle",I947*='Settings &amp; Rates'!$B$11,0)))),"")</f>
        <v/>
      </c>
      <c r="N947" s="6" t="n"/>
    </row>
    <row r="948">
      <c r="A948" s="5" t="n"/>
      <c r="B948" s="6" t="n"/>
      <c r="C948" s="6" t="n"/>
      <c r="D948" s="6" t="n"/>
      <c r="E948" s="6" t="n"/>
      <c r="F948" s="6" t="n"/>
      <c r="G948" s="6" t="n"/>
      <c r="H948" s="6" t="n"/>
      <c r="I948" s="6" t="n"/>
      <c r="J948" s="6">
        <f>IF(E948&lt;&gt;"Car/Van","",SUMIFS($I$8:I948,$E$8:E948,"Car/Van",$A$8:A948,"&gt;="&amp;='Settings &amp; Rates'!$B$3,$A$8:A948,"&lt;="&amp;='Settings &amp; Rates'!$B$4))</f>
        <v/>
      </c>
      <c r="K948" s="6">
        <f>IFERROR(IF(I948=0,"",IF(E948="Car/Van",  (MIN(MAX(='Settings &amp; Rates'!$B$13-SUMIFS($I$8:I947,$E$8:E947,"Car/Van",$A$8:A947,"&gt;="&amp;='Settings &amp; Rates'!$B$3,$A$8:A947,"&lt;="&amp;='Settings &amp; Rates'!$B$4)),I948)*='Settings &amp; Rates'!$B$8  +MAX(I948-MAX(0,='Settings &amp; Rates'!$B$13-SUMIFS($I$8:I947,$E$8:E947,"Car/Van",$A$8:A947,"&gt;="&amp;='Settings &amp; Rates'!$B$3,$A$8:A947,"&lt;="&amp;='Settings &amp; Rates'!$B$4)),0)*='Settings &amp; Rates'!$B$9)/I948,IF(E948="Motorcycle",='Settings &amp; Rates'!$B$10,IF(E948="Bicycle",='Settings &amp; Rates'!$B$11,"")))),"")</f>
        <v/>
      </c>
      <c r="L948" s="6">
        <f>IF(E948="Car/Van",='Settings &amp; Rates'!$B$12*F948,0)</f>
        <v/>
      </c>
      <c r="M948" s="7">
        <f>IFERROR(IF(I948=0,"",IF(E948="Car/Van",  MIN(MAX(='Settings &amp; Rates'!$B$13-SUMIFS($I$8:I947,$E$8:E947,"Car/Van",$A$8:A947,"&gt;="&amp;='Settings &amp; Rates'!$B$3,$A$8:A947,"&lt;="&amp;='Settings &amp; Rates'!$B$4)),I948)*='Settings &amp; Rates'!$B$8 +MAX(I948-MAX(0,='Settings &amp; Rates'!$B$13-SUMIFS($I$8:I947,$E$8:E947,"Car/Van",$A$8:A947,"&gt;="&amp;='Settings &amp; Rates'!$B$3,$A$8:A947,"&lt;="&amp;='Settings &amp; Rates'!$B$4)),0)*='Settings &amp; Rates'!$B$9 +I948*F948*='Settings &amp; Rates'!$B$12,IF(E948="Motorcycle",I948*='Settings &amp; Rates'!$B$10,IF(E948="Bicycle",I948*='Settings &amp; Rates'!$B$11,0)))),"")</f>
        <v/>
      </c>
      <c r="N948" s="6" t="n"/>
    </row>
    <row r="949">
      <c r="A949" s="5" t="n"/>
      <c r="B949" s="6" t="n"/>
      <c r="C949" s="6" t="n"/>
      <c r="D949" s="6" t="n"/>
      <c r="E949" s="6" t="n"/>
      <c r="F949" s="6" t="n"/>
      <c r="G949" s="6" t="n"/>
      <c r="H949" s="6" t="n"/>
      <c r="I949" s="6" t="n"/>
      <c r="J949" s="6">
        <f>IF(E949&lt;&gt;"Car/Van","",SUMIFS($I$8:I949,$E$8:E949,"Car/Van",$A$8:A949,"&gt;="&amp;='Settings &amp; Rates'!$B$3,$A$8:A949,"&lt;="&amp;='Settings &amp; Rates'!$B$4))</f>
        <v/>
      </c>
      <c r="K949" s="6">
        <f>IFERROR(IF(I949=0,"",IF(E949="Car/Van",  (MIN(MAX(='Settings &amp; Rates'!$B$13-SUMIFS($I$8:I948,$E$8:E948,"Car/Van",$A$8:A948,"&gt;="&amp;='Settings &amp; Rates'!$B$3,$A$8:A948,"&lt;="&amp;='Settings &amp; Rates'!$B$4)),I949)*='Settings &amp; Rates'!$B$8  +MAX(I949-MAX(0,='Settings &amp; Rates'!$B$13-SUMIFS($I$8:I948,$E$8:E948,"Car/Van",$A$8:A948,"&gt;="&amp;='Settings &amp; Rates'!$B$3,$A$8:A948,"&lt;="&amp;='Settings &amp; Rates'!$B$4)),0)*='Settings &amp; Rates'!$B$9)/I949,IF(E949="Motorcycle",='Settings &amp; Rates'!$B$10,IF(E949="Bicycle",='Settings &amp; Rates'!$B$11,"")))),"")</f>
        <v/>
      </c>
      <c r="L949" s="6">
        <f>IF(E949="Car/Van",='Settings &amp; Rates'!$B$12*F949,0)</f>
        <v/>
      </c>
      <c r="M949" s="7">
        <f>IFERROR(IF(I949=0,"",IF(E949="Car/Van",  MIN(MAX(='Settings &amp; Rates'!$B$13-SUMIFS($I$8:I948,$E$8:E948,"Car/Van",$A$8:A948,"&gt;="&amp;='Settings &amp; Rates'!$B$3,$A$8:A948,"&lt;="&amp;='Settings &amp; Rates'!$B$4)),I949)*='Settings &amp; Rates'!$B$8 +MAX(I949-MAX(0,='Settings &amp; Rates'!$B$13-SUMIFS($I$8:I948,$E$8:E948,"Car/Van",$A$8:A948,"&gt;="&amp;='Settings &amp; Rates'!$B$3,$A$8:A948,"&lt;="&amp;='Settings &amp; Rates'!$B$4)),0)*='Settings &amp; Rates'!$B$9 +I949*F949*='Settings &amp; Rates'!$B$12,IF(E949="Motorcycle",I949*='Settings &amp; Rates'!$B$10,IF(E949="Bicycle",I949*='Settings &amp; Rates'!$B$11,0)))),"")</f>
        <v/>
      </c>
      <c r="N949" s="6" t="n"/>
    </row>
    <row r="950">
      <c r="A950" s="5" t="n"/>
      <c r="B950" s="6" t="n"/>
      <c r="C950" s="6" t="n"/>
      <c r="D950" s="6" t="n"/>
      <c r="E950" s="6" t="n"/>
      <c r="F950" s="6" t="n"/>
      <c r="G950" s="6" t="n"/>
      <c r="H950" s="6" t="n"/>
      <c r="I950" s="6" t="n"/>
      <c r="J950" s="6">
        <f>IF(E950&lt;&gt;"Car/Van","",SUMIFS($I$8:I950,$E$8:E950,"Car/Van",$A$8:A950,"&gt;="&amp;='Settings &amp; Rates'!$B$3,$A$8:A950,"&lt;="&amp;='Settings &amp; Rates'!$B$4))</f>
        <v/>
      </c>
      <c r="K950" s="6">
        <f>IFERROR(IF(I950=0,"",IF(E950="Car/Van",  (MIN(MAX(='Settings &amp; Rates'!$B$13-SUMIFS($I$8:I949,$E$8:E949,"Car/Van",$A$8:A949,"&gt;="&amp;='Settings &amp; Rates'!$B$3,$A$8:A949,"&lt;="&amp;='Settings &amp; Rates'!$B$4)),I950)*='Settings &amp; Rates'!$B$8  +MAX(I950-MAX(0,='Settings &amp; Rates'!$B$13-SUMIFS($I$8:I949,$E$8:E949,"Car/Van",$A$8:A949,"&gt;="&amp;='Settings &amp; Rates'!$B$3,$A$8:A949,"&lt;="&amp;='Settings &amp; Rates'!$B$4)),0)*='Settings &amp; Rates'!$B$9)/I950,IF(E950="Motorcycle",='Settings &amp; Rates'!$B$10,IF(E950="Bicycle",='Settings &amp; Rates'!$B$11,"")))),"")</f>
        <v/>
      </c>
      <c r="L950" s="6">
        <f>IF(E950="Car/Van",='Settings &amp; Rates'!$B$12*F950,0)</f>
        <v/>
      </c>
      <c r="M950" s="7">
        <f>IFERROR(IF(I950=0,"",IF(E950="Car/Van",  MIN(MAX(='Settings &amp; Rates'!$B$13-SUMIFS($I$8:I949,$E$8:E949,"Car/Van",$A$8:A949,"&gt;="&amp;='Settings &amp; Rates'!$B$3,$A$8:A949,"&lt;="&amp;='Settings &amp; Rates'!$B$4)),I950)*='Settings &amp; Rates'!$B$8 +MAX(I950-MAX(0,='Settings &amp; Rates'!$B$13-SUMIFS($I$8:I949,$E$8:E949,"Car/Van",$A$8:A949,"&gt;="&amp;='Settings &amp; Rates'!$B$3,$A$8:A949,"&lt;="&amp;='Settings &amp; Rates'!$B$4)),0)*='Settings &amp; Rates'!$B$9 +I950*F950*='Settings &amp; Rates'!$B$12,IF(E950="Motorcycle",I950*='Settings &amp; Rates'!$B$10,IF(E950="Bicycle",I950*='Settings &amp; Rates'!$B$11,0)))),"")</f>
        <v/>
      </c>
      <c r="N950" s="6" t="n"/>
    </row>
    <row r="951">
      <c r="A951" s="5" t="n"/>
      <c r="B951" s="6" t="n"/>
      <c r="C951" s="6" t="n"/>
      <c r="D951" s="6" t="n"/>
      <c r="E951" s="6" t="n"/>
      <c r="F951" s="6" t="n"/>
      <c r="G951" s="6" t="n"/>
      <c r="H951" s="6" t="n"/>
      <c r="I951" s="6" t="n"/>
      <c r="J951" s="6">
        <f>IF(E951&lt;&gt;"Car/Van","",SUMIFS($I$8:I951,$E$8:E951,"Car/Van",$A$8:A951,"&gt;="&amp;='Settings &amp; Rates'!$B$3,$A$8:A951,"&lt;="&amp;='Settings &amp; Rates'!$B$4))</f>
        <v/>
      </c>
      <c r="K951" s="6">
        <f>IFERROR(IF(I951=0,"",IF(E951="Car/Van",  (MIN(MAX(='Settings &amp; Rates'!$B$13-SUMIFS($I$8:I950,$E$8:E950,"Car/Van",$A$8:A950,"&gt;="&amp;='Settings &amp; Rates'!$B$3,$A$8:A950,"&lt;="&amp;='Settings &amp; Rates'!$B$4)),I951)*='Settings &amp; Rates'!$B$8  +MAX(I951-MAX(0,='Settings &amp; Rates'!$B$13-SUMIFS($I$8:I950,$E$8:E950,"Car/Van",$A$8:A950,"&gt;="&amp;='Settings &amp; Rates'!$B$3,$A$8:A950,"&lt;="&amp;='Settings &amp; Rates'!$B$4)),0)*='Settings &amp; Rates'!$B$9)/I951,IF(E951="Motorcycle",='Settings &amp; Rates'!$B$10,IF(E951="Bicycle",='Settings &amp; Rates'!$B$11,"")))),"")</f>
        <v/>
      </c>
      <c r="L951" s="6">
        <f>IF(E951="Car/Van",='Settings &amp; Rates'!$B$12*F951,0)</f>
        <v/>
      </c>
      <c r="M951" s="7">
        <f>IFERROR(IF(I951=0,"",IF(E951="Car/Van",  MIN(MAX(='Settings &amp; Rates'!$B$13-SUMIFS($I$8:I950,$E$8:E950,"Car/Van",$A$8:A950,"&gt;="&amp;='Settings &amp; Rates'!$B$3,$A$8:A950,"&lt;="&amp;='Settings &amp; Rates'!$B$4)),I951)*='Settings &amp; Rates'!$B$8 +MAX(I951-MAX(0,='Settings &amp; Rates'!$B$13-SUMIFS($I$8:I950,$E$8:E950,"Car/Van",$A$8:A950,"&gt;="&amp;='Settings &amp; Rates'!$B$3,$A$8:A950,"&lt;="&amp;='Settings &amp; Rates'!$B$4)),0)*='Settings &amp; Rates'!$B$9 +I951*F951*='Settings &amp; Rates'!$B$12,IF(E951="Motorcycle",I951*='Settings &amp; Rates'!$B$10,IF(E951="Bicycle",I951*='Settings &amp; Rates'!$B$11,0)))),"")</f>
        <v/>
      </c>
      <c r="N951" s="6" t="n"/>
    </row>
    <row r="952">
      <c r="A952" s="5" t="n"/>
      <c r="B952" s="6" t="n"/>
      <c r="C952" s="6" t="n"/>
      <c r="D952" s="6" t="n"/>
      <c r="E952" s="6" t="n"/>
      <c r="F952" s="6" t="n"/>
      <c r="G952" s="6" t="n"/>
      <c r="H952" s="6" t="n"/>
      <c r="I952" s="6" t="n"/>
      <c r="J952" s="6">
        <f>IF(E952&lt;&gt;"Car/Van","",SUMIFS($I$8:I952,$E$8:E952,"Car/Van",$A$8:A952,"&gt;="&amp;='Settings &amp; Rates'!$B$3,$A$8:A952,"&lt;="&amp;='Settings &amp; Rates'!$B$4))</f>
        <v/>
      </c>
      <c r="K952" s="6">
        <f>IFERROR(IF(I952=0,"",IF(E952="Car/Van",  (MIN(MAX(='Settings &amp; Rates'!$B$13-SUMIFS($I$8:I951,$E$8:E951,"Car/Van",$A$8:A951,"&gt;="&amp;='Settings &amp; Rates'!$B$3,$A$8:A951,"&lt;="&amp;='Settings &amp; Rates'!$B$4)),I952)*='Settings &amp; Rates'!$B$8  +MAX(I952-MAX(0,='Settings &amp; Rates'!$B$13-SUMIFS($I$8:I951,$E$8:E951,"Car/Van",$A$8:A951,"&gt;="&amp;='Settings &amp; Rates'!$B$3,$A$8:A951,"&lt;="&amp;='Settings &amp; Rates'!$B$4)),0)*='Settings &amp; Rates'!$B$9)/I952,IF(E952="Motorcycle",='Settings &amp; Rates'!$B$10,IF(E952="Bicycle",='Settings &amp; Rates'!$B$11,"")))),"")</f>
        <v/>
      </c>
      <c r="L952" s="6">
        <f>IF(E952="Car/Van",='Settings &amp; Rates'!$B$12*F952,0)</f>
        <v/>
      </c>
      <c r="M952" s="7">
        <f>IFERROR(IF(I952=0,"",IF(E952="Car/Van",  MIN(MAX(='Settings &amp; Rates'!$B$13-SUMIFS($I$8:I951,$E$8:E951,"Car/Van",$A$8:A951,"&gt;="&amp;='Settings &amp; Rates'!$B$3,$A$8:A951,"&lt;="&amp;='Settings &amp; Rates'!$B$4)),I952)*='Settings &amp; Rates'!$B$8 +MAX(I952-MAX(0,='Settings &amp; Rates'!$B$13-SUMIFS($I$8:I951,$E$8:E951,"Car/Van",$A$8:A951,"&gt;="&amp;='Settings &amp; Rates'!$B$3,$A$8:A951,"&lt;="&amp;='Settings &amp; Rates'!$B$4)),0)*='Settings &amp; Rates'!$B$9 +I952*F952*='Settings &amp; Rates'!$B$12,IF(E952="Motorcycle",I952*='Settings &amp; Rates'!$B$10,IF(E952="Bicycle",I952*='Settings &amp; Rates'!$B$11,0)))),"")</f>
        <v/>
      </c>
      <c r="N952" s="6" t="n"/>
    </row>
    <row r="953">
      <c r="A953" s="5" t="n"/>
      <c r="B953" s="6" t="n"/>
      <c r="C953" s="6" t="n"/>
      <c r="D953" s="6" t="n"/>
      <c r="E953" s="6" t="n"/>
      <c r="F953" s="6" t="n"/>
      <c r="G953" s="6" t="n"/>
      <c r="H953" s="6" t="n"/>
      <c r="I953" s="6" t="n"/>
      <c r="J953" s="6">
        <f>IF(E953&lt;&gt;"Car/Van","",SUMIFS($I$8:I953,$E$8:E953,"Car/Van",$A$8:A953,"&gt;="&amp;='Settings &amp; Rates'!$B$3,$A$8:A953,"&lt;="&amp;='Settings &amp; Rates'!$B$4))</f>
        <v/>
      </c>
      <c r="K953" s="6">
        <f>IFERROR(IF(I953=0,"",IF(E953="Car/Van",  (MIN(MAX(='Settings &amp; Rates'!$B$13-SUMIFS($I$8:I952,$E$8:E952,"Car/Van",$A$8:A952,"&gt;="&amp;='Settings &amp; Rates'!$B$3,$A$8:A952,"&lt;="&amp;='Settings &amp; Rates'!$B$4)),I953)*='Settings &amp; Rates'!$B$8  +MAX(I953-MAX(0,='Settings &amp; Rates'!$B$13-SUMIFS($I$8:I952,$E$8:E952,"Car/Van",$A$8:A952,"&gt;="&amp;='Settings &amp; Rates'!$B$3,$A$8:A952,"&lt;="&amp;='Settings &amp; Rates'!$B$4)),0)*='Settings &amp; Rates'!$B$9)/I953,IF(E953="Motorcycle",='Settings &amp; Rates'!$B$10,IF(E953="Bicycle",='Settings &amp; Rates'!$B$11,"")))),"")</f>
        <v/>
      </c>
      <c r="L953" s="6">
        <f>IF(E953="Car/Van",='Settings &amp; Rates'!$B$12*F953,0)</f>
        <v/>
      </c>
      <c r="M953" s="7">
        <f>IFERROR(IF(I953=0,"",IF(E953="Car/Van",  MIN(MAX(='Settings &amp; Rates'!$B$13-SUMIFS($I$8:I952,$E$8:E952,"Car/Van",$A$8:A952,"&gt;="&amp;='Settings &amp; Rates'!$B$3,$A$8:A952,"&lt;="&amp;='Settings &amp; Rates'!$B$4)),I953)*='Settings &amp; Rates'!$B$8 +MAX(I953-MAX(0,='Settings &amp; Rates'!$B$13-SUMIFS($I$8:I952,$E$8:E952,"Car/Van",$A$8:A952,"&gt;="&amp;='Settings &amp; Rates'!$B$3,$A$8:A952,"&lt;="&amp;='Settings &amp; Rates'!$B$4)),0)*='Settings &amp; Rates'!$B$9 +I953*F953*='Settings &amp; Rates'!$B$12,IF(E953="Motorcycle",I953*='Settings &amp; Rates'!$B$10,IF(E953="Bicycle",I953*='Settings &amp; Rates'!$B$11,0)))),"")</f>
        <v/>
      </c>
      <c r="N953" s="6" t="n"/>
    </row>
    <row r="954">
      <c r="A954" s="5" t="n"/>
      <c r="B954" s="6" t="n"/>
      <c r="C954" s="6" t="n"/>
      <c r="D954" s="6" t="n"/>
      <c r="E954" s="6" t="n"/>
      <c r="F954" s="6" t="n"/>
      <c r="G954" s="6" t="n"/>
      <c r="H954" s="6" t="n"/>
      <c r="I954" s="6" t="n"/>
      <c r="J954" s="6">
        <f>IF(E954&lt;&gt;"Car/Van","",SUMIFS($I$8:I954,$E$8:E954,"Car/Van",$A$8:A954,"&gt;="&amp;='Settings &amp; Rates'!$B$3,$A$8:A954,"&lt;="&amp;='Settings &amp; Rates'!$B$4))</f>
        <v/>
      </c>
      <c r="K954" s="6">
        <f>IFERROR(IF(I954=0,"",IF(E954="Car/Van",  (MIN(MAX(='Settings &amp; Rates'!$B$13-SUMIFS($I$8:I953,$E$8:E953,"Car/Van",$A$8:A953,"&gt;="&amp;='Settings &amp; Rates'!$B$3,$A$8:A953,"&lt;="&amp;='Settings &amp; Rates'!$B$4)),I954)*='Settings &amp; Rates'!$B$8  +MAX(I954-MAX(0,='Settings &amp; Rates'!$B$13-SUMIFS($I$8:I953,$E$8:E953,"Car/Van",$A$8:A953,"&gt;="&amp;='Settings &amp; Rates'!$B$3,$A$8:A953,"&lt;="&amp;='Settings &amp; Rates'!$B$4)),0)*='Settings &amp; Rates'!$B$9)/I954,IF(E954="Motorcycle",='Settings &amp; Rates'!$B$10,IF(E954="Bicycle",='Settings &amp; Rates'!$B$11,"")))),"")</f>
        <v/>
      </c>
      <c r="L954" s="6">
        <f>IF(E954="Car/Van",='Settings &amp; Rates'!$B$12*F954,0)</f>
        <v/>
      </c>
      <c r="M954" s="7">
        <f>IFERROR(IF(I954=0,"",IF(E954="Car/Van",  MIN(MAX(='Settings &amp; Rates'!$B$13-SUMIFS($I$8:I953,$E$8:E953,"Car/Van",$A$8:A953,"&gt;="&amp;='Settings &amp; Rates'!$B$3,$A$8:A953,"&lt;="&amp;='Settings &amp; Rates'!$B$4)),I954)*='Settings &amp; Rates'!$B$8 +MAX(I954-MAX(0,='Settings &amp; Rates'!$B$13-SUMIFS($I$8:I953,$E$8:E953,"Car/Van",$A$8:A953,"&gt;="&amp;='Settings &amp; Rates'!$B$3,$A$8:A953,"&lt;="&amp;='Settings &amp; Rates'!$B$4)),0)*='Settings &amp; Rates'!$B$9 +I954*F954*='Settings &amp; Rates'!$B$12,IF(E954="Motorcycle",I954*='Settings &amp; Rates'!$B$10,IF(E954="Bicycle",I954*='Settings &amp; Rates'!$B$11,0)))),"")</f>
        <v/>
      </c>
      <c r="N954" s="6" t="n"/>
    </row>
    <row r="955">
      <c r="A955" s="5" t="n"/>
      <c r="B955" s="6" t="n"/>
      <c r="C955" s="6" t="n"/>
      <c r="D955" s="6" t="n"/>
      <c r="E955" s="6" t="n"/>
      <c r="F955" s="6" t="n"/>
      <c r="G955" s="6" t="n"/>
      <c r="H955" s="6" t="n"/>
      <c r="I955" s="6" t="n"/>
      <c r="J955" s="6">
        <f>IF(E955&lt;&gt;"Car/Van","",SUMIFS($I$8:I955,$E$8:E955,"Car/Van",$A$8:A955,"&gt;="&amp;='Settings &amp; Rates'!$B$3,$A$8:A955,"&lt;="&amp;='Settings &amp; Rates'!$B$4))</f>
        <v/>
      </c>
      <c r="K955" s="6">
        <f>IFERROR(IF(I955=0,"",IF(E955="Car/Van",  (MIN(MAX(='Settings &amp; Rates'!$B$13-SUMIFS($I$8:I954,$E$8:E954,"Car/Van",$A$8:A954,"&gt;="&amp;='Settings &amp; Rates'!$B$3,$A$8:A954,"&lt;="&amp;='Settings &amp; Rates'!$B$4)),I955)*='Settings &amp; Rates'!$B$8  +MAX(I955-MAX(0,='Settings &amp; Rates'!$B$13-SUMIFS($I$8:I954,$E$8:E954,"Car/Van",$A$8:A954,"&gt;="&amp;='Settings &amp; Rates'!$B$3,$A$8:A954,"&lt;="&amp;='Settings &amp; Rates'!$B$4)),0)*='Settings &amp; Rates'!$B$9)/I955,IF(E955="Motorcycle",='Settings &amp; Rates'!$B$10,IF(E955="Bicycle",='Settings &amp; Rates'!$B$11,"")))),"")</f>
        <v/>
      </c>
      <c r="L955" s="6">
        <f>IF(E955="Car/Van",='Settings &amp; Rates'!$B$12*F955,0)</f>
        <v/>
      </c>
      <c r="M955" s="7">
        <f>IFERROR(IF(I955=0,"",IF(E955="Car/Van",  MIN(MAX(='Settings &amp; Rates'!$B$13-SUMIFS($I$8:I954,$E$8:E954,"Car/Van",$A$8:A954,"&gt;="&amp;='Settings &amp; Rates'!$B$3,$A$8:A954,"&lt;="&amp;='Settings &amp; Rates'!$B$4)),I955)*='Settings &amp; Rates'!$B$8 +MAX(I955-MAX(0,='Settings &amp; Rates'!$B$13-SUMIFS($I$8:I954,$E$8:E954,"Car/Van",$A$8:A954,"&gt;="&amp;='Settings &amp; Rates'!$B$3,$A$8:A954,"&lt;="&amp;='Settings &amp; Rates'!$B$4)),0)*='Settings &amp; Rates'!$B$9 +I955*F955*='Settings &amp; Rates'!$B$12,IF(E955="Motorcycle",I955*='Settings &amp; Rates'!$B$10,IF(E955="Bicycle",I955*='Settings &amp; Rates'!$B$11,0)))),"")</f>
        <v/>
      </c>
      <c r="N955" s="6" t="n"/>
    </row>
    <row r="956">
      <c r="A956" s="5" t="n"/>
      <c r="B956" s="6" t="n"/>
      <c r="C956" s="6" t="n"/>
      <c r="D956" s="6" t="n"/>
      <c r="E956" s="6" t="n"/>
      <c r="F956" s="6" t="n"/>
      <c r="G956" s="6" t="n"/>
      <c r="H956" s="6" t="n"/>
      <c r="I956" s="6" t="n"/>
      <c r="J956" s="6">
        <f>IF(E956&lt;&gt;"Car/Van","",SUMIFS($I$8:I956,$E$8:E956,"Car/Van",$A$8:A956,"&gt;="&amp;='Settings &amp; Rates'!$B$3,$A$8:A956,"&lt;="&amp;='Settings &amp; Rates'!$B$4))</f>
        <v/>
      </c>
      <c r="K956" s="6">
        <f>IFERROR(IF(I956=0,"",IF(E956="Car/Van",  (MIN(MAX(='Settings &amp; Rates'!$B$13-SUMIFS($I$8:I955,$E$8:E955,"Car/Van",$A$8:A955,"&gt;="&amp;='Settings &amp; Rates'!$B$3,$A$8:A955,"&lt;="&amp;='Settings &amp; Rates'!$B$4)),I956)*='Settings &amp; Rates'!$B$8  +MAX(I956-MAX(0,='Settings &amp; Rates'!$B$13-SUMIFS($I$8:I955,$E$8:E955,"Car/Van",$A$8:A955,"&gt;="&amp;='Settings &amp; Rates'!$B$3,$A$8:A955,"&lt;="&amp;='Settings &amp; Rates'!$B$4)),0)*='Settings &amp; Rates'!$B$9)/I956,IF(E956="Motorcycle",='Settings &amp; Rates'!$B$10,IF(E956="Bicycle",='Settings &amp; Rates'!$B$11,"")))),"")</f>
        <v/>
      </c>
      <c r="L956" s="6">
        <f>IF(E956="Car/Van",='Settings &amp; Rates'!$B$12*F956,0)</f>
        <v/>
      </c>
      <c r="M956" s="7">
        <f>IFERROR(IF(I956=0,"",IF(E956="Car/Van",  MIN(MAX(='Settings &amp; Rates'!$B$13-SUMIFS($I$8:I955,$E$8:E955,"Car/Van",$A$8:A955,"&gt;="&amp;='Settings &amp; Rates'!$B$3,$A$8:A955,"&lt;="&amp;='Settings &amp; Rates'!$B$4)),I956)*='Settings &amp; Rates'!$B$8 +MAX(I956-MAX(0,='Settings &amp; Rates'!$B$13-SUMIFS($I$8:I955,$E$8:E955,"Car/Van",$A$8:A955,"&gt;="&amp;='Settings &amp; Rates'!$B$3,$A$8:A955,"&lt;="&amp;='Settings &amp; Rates'!$B$4)),0)*='Settings &amp; Rates'!$B$9 +I956*F956*='Settings &amp; Rates'!$B$12,IF(E956="Motorcycle",I956*='Settings &amp; Rates'!$B$10,IF(E956="Bicycle",I956*='Settings &amp; Rates'!$B$11,0)))),"")</f>
        <v/>
      </c>
      <c r="N956" s="6" t="n"/>
    </row>
    <row r="957">
      <c r="A957" s="5" t="n"/>
      <c r="B957" s="6" t="n"/>
      <c r="C957" s="6" t="n"/>
      <c r="D957" s="6" t="n"/>
      <c r="E957" s="6" t="n"/>
      <c r="F957" s="6" t="n"/>
      <c r="G957" s="6" t="n"/>
      <c r="H957" s="6" t="n"/>
      <c r="I957" s="6" t="n"/>
      <c r="J957" s="6">
        <f>IF(E957&lt;&gt;"Car/Van","",SUMIFS($I$8:I957,$E$8:E957,"Car/Van",$A$8:A957,"&gt;="&amp;='Settings &amp; Rates'!$B$3,$A$8:A957,"&lt;="&amp;='Settings &amp; Rates'!$B$4))</f>
        <v/>
      </c>
      <c r="K957" s="6">
        <f>IFERROR(IF(I957=0,"",IF(E957="Car/Van",  (MIN(MAX(='Settings &amp; Rates'!$B$13-SUMIFS($I$8:I956,$E$8:E956,"Car/Van",$A$8:A956,"&gt;="&amp;='Settings &amp; Rates'!$B$3,$A$8:A956,"&lt;="&amp;='Settings &amp; Rates'!$B$4)),I957)*='Settings &amp; Rates'!$B$8  +MAX(I957-MAX(0,='Settings &amp; Rates'!$B$13-SUMIFS($I$8:I956,$E$8:E956,"Car/Van",$A$8:A956,"&gt;="&amp;='Settings &amp; Rates'!$B$3,$A$8:A956,"&lt;="&amp;='Settings &amp; Rates'!$B$4)),0)*='Settings &amp; Rates'!$B$9)/I957,IF(E957="Motorcycle",='Settings &amp; Rates'!$B$10,IF(E957="Bicycle",='Settings &amp; Rates'!$B$11,"")))),"")</f>
        <v/>
      </c>
      <c r="L957" s="6">
        <f>IF(E957="Car/Van",='Settings &amp; Rates'!$B$12*F957,0)</f>
        <v/>
      </c>
      <c r="M957" s="7">
        <f>IFERROR(IF(I957=0,"",IF(E957="Car/Van",  MIN(MAX(='Settings &amp; Rates'!$B$13-SUMIFS($I$8:I956,$E$8:E956,"Car/Van",$A$8:A956,"&gt;="&amp;='Settings &amp; Rates'!$B$3,$A$8:A956,"&lt;="&amp;='Settings &amp; Rates'!$B$4)),I957)*='Settings &amp; Rates'!$B$8 +MAX(I957-MAX(0,='Settings &amp; Rates'!$B$13-SUMIFS($I$8:I956,$E$8:E956,"Car/Van",$A$8:A956,"&gt;="&amp;='Settings &amp; Rates'!$B$3,$A$8:A956,"&lt;="&amp;='Settings &amp; Rates'!$B$4)),0)*='Settings &amp; Rates'!$B$9 +I957*F957*='Settings &amp; Rates'!$B$12,IF(E957="Motorcycle",I957*='Settings &amp; Rates'!$B$10,IF(E957="Bicycle",I957*='Settings &amp; Rates'!$B$11,0)))),"")</f>
        <v/>
      </c>
      <c r="N957" s="6" t="n"/>
    </row>
    <row r="958">
      <c r="A958" s="5" t="n"/>
      <c r="B958" s="6" t="n"/>
      <c r="C958" s="6" t="n"/>
      <c r="D958" s="6" t="n"/>
      <c r="E958" s="6" t="n"/>
      <c r="F958" s="6" t="n"/>
      <c r="G958" s="6" t="n"/>
      <c r="H958" s="6" t="n"/>
      <c r="I958" s="6" t="n"/>
      <c r="J958" s="6">
        <f>IF(E958&lt;&gt;"Car/Van","",SUMIFS($I$8:I958,$E$8:E958,"Car/Van",$A$8:A958,"&gt;="&amp;='Settings &amp; Rates'!$B$3,$A$8:A958,"&lt;="&amp;='Settings &amp; Rates'!$B$4))</f>
        <v/>
      </c>
      <c r="K958" s="6">
        <f>IFERROR(IF(I958=0,"",IF(E958="Car/Van",  (MIN(MAX(='Settings &amp; Rates'!$B$13-SUMIFS($I$8:I957,$E$8:E957,"Car/Van",$A$8:A957,"&gt;="&amp;='Settings &amp; Rates'!$B$3,$A$8:A957,"&lt;="&amp;='Settings &amp; Rates'!$B$4)),I958)*='Settings &amp; Rates'!$B$8  +MAX(I958-MAX(0,='Settings &amp; Rates'!$B$13-SUMIFS($I$8:I957,$E$8:E957,"Car/Van",$A$8:A957,"&gt;="&amp;='Settings &amp; Rates'!$B$3,$A$8:A957,"&lt;="&amp;='Settings &amp; Rates'!$B$4)),0)*='Settings &amp; Rates'!$B$9)/I958,IF(E958="Motorcycle",='Settings &amp; Rates'!$B$10,IF(E958="Bicycle",='Settings &amp; Rates'!$B$11,"")))),"")</f>
        <v/>
      </c>
      <c r="L958" s="6">
        <f>IF(E958="Car/Van",='Settings &amp; Rates'!$B$12*F958,0)</f>
        <v/>
      </c>
      <c r="M958" s="7">
        <f>IFERROR(IF(I958=0,"",IF(E958="Car/Van",  MIN(MAX(='Settings &amp; Rates'!$B$13-SUMIFS($I$8:I957,$E$8:E957,"Car/Van",$A$8:A957,"&gt;="&amp;='Settings &amp; Rates'!$B$3,$A$8:A957,"&lt;="&amp;='Settings &amp; Rates'!$B$4)),I958)*='Settings &amp; Rates'!$B$8 +MAX(I958-MAX(0,='Settings &amp; Rates'!$B$13-SUMIFS($I$8:I957,$E$8:E957,"Car/Van",$A$8:A957,"&gt;="&amp;='Settings &amp; Rates'!$B$3,$A$8:A957,"&lt;="&amp;='Settings &amp; Rates'!$B$4)),0)*='Settings &amp; Rates'!$B$9 +I958*F958*='Settings &amp; Rates'!$B$12,IF(E958="Motorcycle",I958*='Settings &amp; Rates'!$B$10,IF(E958="Bicycle",I958*='Settings &amp; Rates'!$B$11,0)))),"")</f>
        <v/>
      </c>
      <c r="N958" s="6" t="n"/>
    </row>
    <row r="959">
      <c r="A959" s="5" t="n"/>
      <c r="B959" s="6" t="n"/>
      <c r="C959" s="6" t="n"/>
      <c r="D959" s="6" t="n"/>
      <c r="E959" s="6" t="n"/>
      <c r="F959" s="6" t="n"/>
      <c r="G959" s="6" t="n"/>
      <c r="H959" s="6" t="n"/>
      <c r="I959" s="6" t="n"/>
      <c r="J959" s="6">
        <f>IF(E959&lt;&gt;"Car/Van","",SUMIFS($I$8:I959,$E$8:E959,"Car/Van",$A$8:A959,"&gt;="&amp;='Settings &amp; Rates'!$B$3,$A$8:A959,"&lt;="&amp;='Settings &amp; Rates'!$B$4))</f>
        <v/>
      </c>
      <c r="K959" s="6">
        <f>IFERROR(IF(I959=0,"",IF(E959="Car/Van",  (MIN(MAX(='Settings &amp; Rates'!$B$13-SUMIFS($I$8:I958,$E$8:E958,"Car/Van",$A$8:A958,"&gt;="&amp;='Settings &amp; Rates'!$B$3,$A$8:A958,"&lt;="&amp;='Settings &amp; Rates'!$B$4)),I959)*='Settings &amp; Rates'!$B$8  +MAX(I959-MAX(0,='Settings &amp; Rates'!$B$13-SUMIFS($I$8:I958,$E$8:E958,"Car/Van",$A$8:A958,"&gt;="&amp;='Settings &amp; Rates'!$B$3,$A$8:A958,"&lt;="&amp;='Settings &amp; Rates'!$B$4)),0)*='Settings &amp; Rates'!$B$9)/I959,IF(E959="Motorcycle",='Settings &amp; Rates'!$B$10,IF(E959="Bicycle",='Settings &amp; Rates'!$B$11,"")))),"")</f>
        <v/>
      </c>
      <c r="L959" s="6">
        <f>IF(E959="Car/Van",='Settings &amp; Rates'!$B$12*F959,0)</f>
        <v/>
      </c>
      <c r="M959" s="7">
        <f>IFERROR(IF(I959=0,"",IF(E959="Car/Van",  MIN(MAX(='Settings &amp; Rates'!$B$13-SUMIFS($I$8:I958,$E$8:E958,"Car/Van",$A$8:A958,"&gt;="&amp;='Settings &amp; Rates'!$B$3,$A$8:A958,"&lt;="&amp;='Settings &amp; Rates'!$B$4)),I959)*='Settings &amp; Rates'!$B$8 +MAX(I959-MAX(0,='Settings &amp; Rates'!$B$13-SUMIFS($I$8:I958,$E$8:E958,"Car/Van",$A$8:A958,"&gt;="&amp;='Settings &amp; Rates'!$B$3,$A$8:A958,"&lt;="&amp;='Settings &amp; Rates'!$B$4)),0)*='Settings &amp; Rates'!$B$9 +I959*F959*='Settings &amp; Rates'!$B$12,IF(E959="Motorcycle",I959*='Settings &amp; Rates'!$B$10,IF(E959="Bicycle",I959*='Settings &amp; Rates'!$B$11,0)))),"")</f>
        <v/>
      </c>
      <c r="N959" s="6" t="n"/>
    </row>
    <row r="960">
      <c r="A960" s="5" t="n"/>
      <c r="B960" s="6" t="n"/>
      <c r="C960" s="6" t="n"/>
      <c r="D960" s="6" t="n"/>
      <c r="E960" s="6" t="n"/>
      <c r="F960" s="6" t="n"/>
      <c r="G960" s="6" t="n"/>
      <c r="H960" s="6" t="n"/>
      <c r="I960" s="6" t="n"/>
      <c r="J960" s="6">
        <f>IF(E960&lt;&gt;"Car/Van","",SUMIFS($I$8:I960,$E$8:E960,"Car/Van",$A$8:A960,"&gt;="&amp;='Settings &amp; Rates'!$B$3,$A$8:A960,"&lt;="&amp;='Settings &amp; Rates'!$B$4))</f>
        <v/>
      </c>
      <c r="K960" s="6">
        <f>IFERROR(IF(I960=0,"",IF(E960="Car/Van",  (MIN(MAX(='Settings &amp; Rates'!$B$13-SUMIFS($I$8:I959,$E$8:E959,"Car/Van",$A$8:A959,"&gt;="&amp;='Settings &amp; Rates'!$B$3,$A$8:A959,"&lt;="&amp;='Settings &amp; Rates'!$B$4)),I960)*='Settings &amp; Rates'!$B$8  +MAX(I960-MAX(0,='Settings &amp; Rates'!$B$13-SUMIFS($I$8:I959,$E$8:E959,"Car/Van",$A$8:A959,"&gt;="&amp;='Settings &amp; Rates'!$B$3,$A$8:A959,"&lt;="&amp;='Settings &amp; Rates'!$B$4)),0)*='Settings &amp; Rates'!$B$9)/I960,IF(E960="Motorcycle",='Settings &amp; Rates'!$B$10,IF(E960="Bicycle",='Settings &amp; Rates'!$B$11,"")))),"")</f>
        <v/>
      </c>
      <c r="L960" s="6">
        <f>IF(E960="Car/Van",='Settings &amp; Rates'!$B$12*F960,0)</f>
        <v/>
      </c>
      <c r="M960" s="7">
        <f>IFERROR(IF(I960=0,"",IF(E960="Car/Van",  MIN(MAX(='Settings &amp; Rates'!$B$13-SUMIFS($I$8:I959,$E$8:E959,"Car/Van",$A$8:A959,"&gt;="&amp;='Settings &amp; Rates'!$B$3,$A$8:A959,"&lt;="&amp;='Settings &amp; Rates'!$B$4)),I960)*='Settings &amp; Rates'!$B$8 +MAX(I960-MAX(0,='Settings &amp; Rates'!$B$13-SUMIFS($I$8:I959,$E$8:E959,"Car/Van",$A$8:A959,"&gt;="&amp;='Settings &amp; Rates'!$B$3,$A$8:A959,"&lt;="&amp;='Settings &amp; Rates'!$B$4)),0)*='Settings &amp; Rates'!$B$9 +I960*F960*='Settings &amp; Rates'!$B$12,IF(E960="Motorcycle",I960*='Settings &amp; Rates'!$B$10,IF(E960="Bicycle",I960*='Settings &amp; Rates'!$B$11,0)))),"")</f>
        <v/>
      </c>
      <c r="N960" s="6" t="n"/>
    </row>
    <row r="961">
      <c r="A961" s="5" t="n"/>
      <c r="B961" s="6" t="n"/>
      <c r="C961" s="6" t="n"/>
      <c r="D961" s="6" t="n"/>
      <c r="E961" s="6" t="n"/>
      <c r="F961" s="6" t="n"/>
      <c r="G961" s="6" t="n"/>
      <c r="H961" s="6" t="n"/>
      <c r="I961" s="6" t="n"/>
      <c r="J961" s="6">
        <f>IF(E961&lt;&gt;"Car/Van","",SUMIFS($I$8:I961,$E$8:E961,"Car/Van",$A$8:A961,"&gt;="&amp;='Settings &amp; Rates'!$B$3,$A$8:A961,"&lt;="&amp;='Settings &amp; Rates'!$B$4))</f>
        <v/>
      </c>
      <c r="K961" s="6">
        <f>IFERROR(IF(I961=0,"",IF(E961="Car/Van",  (MIN(MAX(='Settings &amp; Rates'!$B$13-SUMIFS($I$8:I960,$E$8:E960,"Car/Van",$A$8:A960,"&gt;="&amp;='Settings &amp; Rates'!$B$3,$A$8:A960,"&lt;="&amp;='Settings &amp; Rates'!$B$4)),I961)*='Settings &amp; Rates'!$B$8  +MAX(I961-MAX(0,='Settings &amp; Rates'!$B$13-SUMIFS($I$8:I960,$E$8:E960,"Car/Van",$A$8:A960,"&gt;="&amp;='Settings &amp; Rates'!$B$3,$A$8:A960,"&lt;="&amp;='Settings &amp; Rates'!$B$4)),0)*='Settings &amp; Rates'!$B$9)/I961,IF(E961="Motorcycle",='Settings &amp; Rates'!$B$10,IF(E961="Bicycle",='Settings &amp; Rates'!$B$11,"")))),"")</f>
        <v/>
      </c>
      <c r="L961" s="6">
        <f>IF(E961="Car/Van",='Settings &amp; Rates'!$B$12*F961,0)</f>
        <v/>
      </c>
      <c r="M961" s="7">
        <f>IFERROR(IF(I961=0,"",IF(E961="Car/Van",  MIN(MAX(='Settings &amp; Rates'!$B$13-SUMIFS($I$8:I960,$E$8:E960,"Car/Van",$A$8:A960,"&gt;="&amp;='Settings &amp; Rates'!$B$3,$A$8:A960,"&lt;="&amp;='Settings &amp; Rates'!$B$4)),I961)*='Settings &amp; Rates'!$B$8 +MAX(I961-MAX(0,='Settings &amp; Rates'!$B$13-SUMIFS($I$8:I960,$E$8:E960,"Car/Van",$A$8:A960,"&gt;="&amp;='Settings &amp; Rates'!$B$3,$A$8:A960,"&lt;="&amp;='Settings &amp; Rates'!$B$4)),0)*='Settings &amp; Rates'!$B$9 +I961*F961*='Settings &amp; Rates'!$B$12,IF(E961="Motorcycle",I961*='Settings &amp; Rates'!$B$10,IF(E961="Bicycle",I961*='Settings &amp; Rates'!$B$11,0)))),"")</f>
        <v/>
      </c>
      <c r="N961" s="6" t="n"/>
    </row>
    <row r="962">
      <c r="A962" s="5" t="n"/>
      <c r="B962" s="6" t="n"/>
      <c r="C962" s="6" t="n"/>
      <c r="D962" s="6" t="n"/>
      <c r="E962" s="6" t="n"/>
      <c r="F962" s="6" t="n"/>
      <c r="G962" s="6" t="n"/>
      <c r="H962" s="6" t="n"/>
      <c r="I962" s="6" t="n"/>
      <c r="J962" s="6">
        <f>IF(E962&lt;&gt;"Car/Van","",SUMIFS($I$8:I962,$E$8:E962,"Car/Van",$A$8:A962,"&gt;="&amp;='Settings &amp; Rates'!$B$3,$A$8:A962,"&lt;="&amp;='Settings &amp; Rates'!$B$4))</f>
        <v/>
      </c>
      <c r="K962" s="6">
        <f>IFERROR(IF(I962=0,"",IF(E962="Car/Van",  (MIN(MAX(='Settings &amp; Rates'!$B$13-SUMIFS($I$8:I961,$E$8:E961,"Car/Van",$A$8:A961,"&gt;="&amp;='Settings &amp; Rates'!$B$3,$A$8:A961,"&lt;="&amp;='Settings &amp; Rates'!$B$4)),I962)*='Settings &amp; Rates'!$B$8  +MAX(I962-MAX(0,='Settings &amp; Rates'!$B$13-SUMIFS($I$8:I961,$E$8:E961,"Car/Van",$A$8:A961,"&gt;="&amp;='Settings &amp; Rates'!$B$3,$A$8:A961,"&lt;="&amp;='Settings &amp; Rates'!$B$4)),0)*='Settings &amp; Rates'!$B$9)/I962,IF(E962="Motorcycle",='Settings &amp; Rates'!$B$10,IF(E962="Bicycle",='Settings &amp; Rates'!$B$11,"")))),"")</f>
        <v/>
      </c>
      <c r="L962" s="6">
        <f>IF(E962="Car/Van",='Settings &amp; Rates'!$B$12*F962,0)</f>
        <v/>
      </c>
      <c r="M962" s="7">
        <f>IFERROR(IF(I962=0,"",IF(E962="Car/Van",  MIN(MAX(='Settings &amp; Rates'!$B$13-SUMIFS($I$8:I961,$E$8:E961,"Car/Van",$A$8:A961,"&gt;="&amp;='Settings &amp; Rates'!$B$3,$A$8:A961,"&lt;="&amp;='Settings &amp; Rates'!$B$4)),I962)*='Settings &amp; Rates'!$B$8 +MAX(I962-MAX(0,='Settings &amp; Rates'!$B$13-SUMIFS($I$8:I961,$E$8:E961,"Car/Van",$A$8:A961,"&gt;="&amp;='Settings &amp; Rates'!$B$3,$A$8:A961,"&lt;="&amp;='Settings &amp; Rates'!$B$4)),0)*='Settings &amp; Rates'!$B$9 +I962*F962*='Settings &amp; Rates'!$B$12,IF(E962="Motorcycle",I962*='Settings &amp; Rates'!$B$10,IF(E962="Bicycle",I962*='Settings &amp; Rates'!$B$11,0)))),"")</f>
        <v/>
      </c>
      <c r="N962" s="6" t="n"/>
    </row>
    <row r="963">
      <c r="A963" s="5" t="n"/>
      <c r="B963" s="6" t="n"/>
      <c r="C963" s="6" t="n"/>
      <c r="D963" s="6" t="n"/>
      <c r="E963" s="6" t="n"/>
      <c r="F963" s="6" t="n"/>
      <c r="G963" s="6" t="n"/>
      <c r="H963" s="6" t="n"/>
      <c r="I963" s="6" t="n"/>
      <c r="J963" s="6">
        <f>IF(E963&lt;&gt;"Car/Van","",SUMIFS($I$8:I963,$E$8:E963,"Car/Van",$A$8:A963,"&gt;="&amp;='Settings &amp; Rates'!$B$3,$A$8:A963,"&lt;="&amp;='Settings &amp; Rates'!$B$4))</f>
        <v/>
      </c>
      <c r="K963" s="6">
        <f>IFERROR(IF(I963=0,"",IF(E963="Car/Van",  (MIN(MAX(='Settings &amp; Rates'!$B$13-SUMIFS($I$8:I962,$E$8:E962,"Car/Van",$A$8:A962,"&gt;="&amp;='Settings &amp; Rates'!$B$3,$A$8:A962,"&lt;="&amp;='Settings &amp; Rates'!$B$4)),I963)*='Settings &amp; Rates'!$B$8  +MAX(I963-MAX(0,='Settings &amp; Rates'!$B$13-SUMIFS($I$8:I962,$E$8:E962,"Car/Van",$A$8:A962,"&gt;="&amp;='Settings &amp; Rates'!$B$3,$A$8:A962,"&lt;="&amp;='Settings &amp; Rates'!$B$4)),0)*='Settings &amp; Rates'!$B$9)/I963,IF(E963="Motorcycle",='Settings &amp; Rates'!$B$10,IF(E963="Bicycle",='Settings &amp; Rates'!$B$11,"")))),"")</f>
        <v/>
      </c>
      <c r="L963" s="6">
        <f>IF(E963="Car/Van",='Settings &amp; Rates'!$B$12*F963,0)</f>
        <v/>
      </c>
      <c r="M963" s="7">
        <f>IFERROR(IF(I963=0,"",IF(E963="Car/Van",  MIN(MAX(='Settings &amp; Rates'!$B$13-SUMIFS($I$8:I962,$E$8:E962,"Car/Van",$A$8:A962,"&gt;="&amp;='Settings &amp; Rates'!$B$3,$A$8:A962,"&lt;="&amp;='Settings &amp; Rates'!$B$4)),I963)*='Settings &amp; Rates'!$B$8 +MAX(I963-MAX(0,='Settings &amp; Rates'!$B$13-SUMIFS($I$8:I962,$E$8:E962,"Car/Van",$A$8:A962,"&gt;="&amp;='Settings &amp; Rates'!$B$3,$A$8:A962,"&lt;="&amp;='Settings &amp; Rates'!$B$4)),0)*='Settings &amp; Rates'!$B$9 +I963*F963*='Settings &amp; Rates'!$B$12,IF(E963="Motorcycle",I963*='Settings &amp; Rates'!$B$10,IF(E963="Bicycle",I963*='Settings &amp; Rates'!$B$11,0)))),"")</f>
        <v/>
      </c>
      <c r="N963" s="6" t="n"/>
    </row>
    <row r="964">
      <c r="A964" s="5" t="n"/>
      <c r="B964" s="6" t="n"/>
      <c r="C964" s="6" t="n"/>
      <c r="D964" s="6" t="n"/>
      <c r="E964" s="6" t="n"/>
      <c r="F964" s="6" t="n"/>
      <c r="G964" s="6" t="n"/>
      <c r="H964" s="6" t="n"/>
      <c r="I964" s="6" t="n"/>
      <c r="J964" s="6">
        <f>IF(E964&lt;&gt;"Car/Van","",SUMIFS($I$8:I964,$E$8:E964,"Car/Van",$A$8:A964,"&gt;="&amp;='Settings &amp; Rates'!$B$3,$A$8:A964,"&lt;="&amp;='Settings &amp; Rates'!$B$4))</f>
        <v/>
      </c>
      <c r="K964" s="6">
        <f>IFERROR(IF(I964=0,"",IF(E964="Car/Van",  (MIN(MAX(='Settings &amp; Rates'!$B$13-SUMIFS($I$8:I963,$E$8:E963,"Car/Van",$A$8:A963,"&gt;="&amp;='Settings &amp; Rates'!$B$3,$A$8:A963,"&lt;="&amp;='Settings &amp; Rates'!$B$4)),I964)*='Settings &amp; Rates'!$B$8  +MAX(I964-MAX(0,='Settings &amp; Rates'!$B$13-SUMIFS($I$8:I963,$E$8:E963,"Car/Van",$A$8:A963,"&gt;="&amp;='Settings &amp; Rates'!$B$3,$A$8:A963,"&lt;="&amp;='Settings &amp; Rates'!$B$4)),0)*='Settings &amp; Rates'!$B$9)/I964,IF(E964="Motorcycle",='Settings &amp; Rates'!$B$10,IF(E964="Bicycle",='Settings &amp; Rates'!$B$11,"")))),"")</f>
        <v/>
      </c>
      <c r="L964" s="6">
        <f>IF(E964="Car/Van",='Settings &amp; Rates'!$B$12*F964,0)</f>
        <v/>
      </c>
      <c r="M964" s="7">
        <f>IFERROR(IF(I964=0,"",IF(E964="Car/Van",  MIN(MAX(='Settings &amp; Rates'!$B$13-SUMIFS($I$8:I963,$E$8:E963,"Car/Van",$A$8:A963,"&gt;="&amp;='Settings &amp; Rates'!$B$3,$A$8:A963,"&lt;="&amp;='Settings &amp; Rates'!$B$4)),I964)*='Settings &amp; Rates'!$B$8 +MAX(I964-MAX(0,='Settings &amp; Rates'!$B$13-SUMIFS($I$8:I963,$E$8:E963,"Car/Van",$A$8:A963,"&gt;="&amp;='Settings &amp; Rates'!$B$3,$A$8:A963,"&lt;="&amp;='Settings &amp; Rates'!$B$4)),0)*='Settings &amp; Rates'!$B$9 +I964*F964*='Settings &amp; Rates'!$B$12,IF(E964="Motorcycle",I964*='Settings &amp; Rates'!$B$10,IF(E964="Bicycle",I964*='Settings &amp; Rates'!$B$11,0)))),"")</f>
        <v/>
      </c>
      <c r="N964" s="6" t="n"/>
    </row>
    <row r="965">
      <c r="A965" s="5" t="n"/>
      <c r="B965" s="6" t="n"/>
      <c r="C965" s="6" t="n"/>
      <c r="D965" s="6" t="n"/>
      <c r="E965" s="6" t="n"/>
      <c r="F965" s="6" t="n"/>
      <c r="G965" s="6" t="n"/>
      <c r="H965" s="6" t="n"/>
      <c r="I965" s="6" t="n"/>
      <c r="J965" s="6">
        <f>IF(E965&lt;&gt;"Car/Van","",SUMIFS($I$8:I965,$E$8:E965,"Car/Van",$A$8:A965,"&gt;="&amp;='Settings &amp; Rates'!$B$3,$A$8:A965,"&lt;="&amp;='Settings &amp; Rates'!$B$4))</f>
        <v/>
      </c>
      <c r="K965" s="6">
        <f>IFERROR(IF(I965=0,"",IF(E965="Car/Van",  (MIN(MAX(='Settings &amp; Rates'!$B$13-SUMIFS($I$8:I964,$E$8:E964,"Car/Van",$A$8:A964,"&gt;="&amp;='Settings &amp; Rates'!$B$3,$A$8:A964,"&lt;="&amp;='Settings &amp; Rates'!$B$4)),I965)*='Settings &amp; Rates'!$B$8  +MAX(I965-MAX(0,='Settings &amp; Rates'!$B$13-SUMIFS($I$8:I964,$E$8:E964,"Car/Van",$A$8:A964,"&gt;="&amp;='Settings &amp; Rates'!$B$3,$A$8:A964,"&lt;="&amp;='Settings &amp; Rates'!$B$4)),0)*='Settings &amp; Rates'!$B$9)/I965,IF(E965="Motorcycle",='Settings &amp; Rates'!$B$10,IF(E965="Bicycle",='Settings &amp; Rates'!$B$11,"")))),"")</f>
        <v/>
      </c>
      <c r="L965" s="6">
        <f>IF(E965="Car/Van",='Settings &amp; Rates'!$B$12*F965,0)</f>
        <v/>
      </c>
      <c r="M965" s="7">
        <f>IFERROR(IF(I965=0,"",IF(E965="Car/Van",  MIN(MAX(='Settings &amp; Rates'!$B$13-SUMIFS($I$8:I964,$E$8:E964,"Car/Van",$A$8:A964,"&gt;="&amp;='Settings &amp; Rates'!$B$3,$A$8:A964,"&lt;="&amp;='Settings &amp; Rates'!$B$4)),I965)*='Settings &amp; Rates'!$B$8 +MAX(I965-MAX(0,='Settings &amp; Rates'!$B$13-SUMIFS($I$8:I964,$E$8:E964,"Car/Van",$A$8:A964,"&gt;="&amp;='Settings &amp; Rates'!$B$3,$A$8:A964,"&lt;="&amp;='Settings &amp; Rates'!$B$4)),0)*='Settings &amp; Rates'!$B$9 +I965*F965*='Settings &amp; Rates'!$B$12,IF(E965="Motorcycle",I965*='Settings &amp; Rates'!$B$10,IF(E965="Bicycle",I965*='Settings &amp; Rates'!$B$11,0)))),"")</f>
        <v/>
      </c>
      <c r="N965" s="6" t="n"/>
    </row>
    <row r="966">
      <c r="A966" s="5" t="n"/>
      <c r="B966" s="6" t="n"/>
      <c r="C966" s="6" t="n"/>
      <c r="D966" s="6" t="n"/>
      <c r="E966" s="6" t="n"/>
      <c r="F966" s="6" t="n"/>
      <c r="G966" s="6" t="n"/>
      <c r="H966" s="6" t="n"/>
      <c r="I966" s="6" t="n"/>
      <c r="J966" s="6">
        <f>IF(E966&lt;&gt;"Car/Van","",SUMIFS($I$8:I966,$E$8:E966,"Car/Van",$A$8:A966,"&gt;="&amp;='Settings &amp; Rates'!$B$3,$A$8:A966,"&lt;="&amp;='Settings &amp; Rates'!$B$4))</f>
        <v/>
      </c>
      <c r="K966" s="6">
        <f>IFERROR(IF(I966=0,"",IF(E966="Car/Van",  (MIN(MAX(='Settings &amp; Rates'!$B$13-SUMIFS($I$8:I965,$E$8:E965,"Car/Van",$A$8:A965,"&gt;="&amp;='Settings &amp; Rates'!$B$3,$A$8:A965,"&lt;="&amp;='Settings &amp; Rates'!$B$4)),I966)*='Settings &amp; Rates'!$B$8  +MAX(I966-MAX(0,='Settings &amp; Rates'!$B$13-SUMIFS($I$8:I965,$E$8:E965,"Car/Van",$A$8:A965,"&gt;="&amp;='Settings &amp; Rates'!$B$3,$A$8:A965,"&lt;="&amp;='Settings &amp; Rates'!$B$4)),0)*='Settings &amp; Rates'!$B$9)/I966,IF(E966="Motorcycle",='Settings &amp; Rates'!$B$10,IF(E966="Bicycle",='Settings &amp; Rates'!$B$11,"")))),"")</f>
        <v/>
      </c>
      <c r="L966" s="6">
        <f>IF(E966="Car/Van",='Settings &amp; Rates'!$B$12*F966,0)</f>
        <v/>
      </c>
      <c r="M966" s="7">
        <f>IFERROR(IF(I966=0,"",IF(E966="Car/Van",  MIN(MAX(='Settings &amp; Rates'!$B$13-SUMIFS($I$8:I965,$E$8:E965,"Car/Van",$A$8:A965,"&gt;="&amp;='Settings &amp; Rates'!$B$3,$A$8:A965,"&lt;="&amp;='Settings &amp; Rates'!$B$4)),I966)*='Settings &amp; Rates'!$B$8 +MAX(I966-MAX(0,='Settings &amp; Rates'!$B$13-SUMIFS($I$8:I965,$E$8:E965,"Car/Van",$A$8:A965,"&gt;="&amp;='Settings &amp; Rates'!$B$3,$A$8:A965,"&lt;="&amp;='Settings &amp; Rates'!$B$4)),0)*='Settings &amp; Rates'!$B$9 +I966*F966*='Settings &amp; Rates'!$B$12,IF(E966="Motorcycle",I966*='Settings &amp; Rates'!$B$10,IF(E966="Bicycle",I966*='Settings &amp; Rates'!$B$11,0)))),"")</f>
        <v/>
      </c>
      <c r="N966" s="6" t="n"/>
    </row>
    <row r="967">
      <c r="A967" s="5" t="n"/>
      <c r="B967" s="6" t="n"/>
      <c r="C967" s="6" t="n"/>
      <c r="D967" s="6" t="n"/>
      <c r="E967" s="6" t="n"/>
      <c r="F967" s="6" t="n"/>
      <c r="G967" s="6" t="n"/>
      <c r="H967" s="6" t="n"/>
      <c r="I967" s="6" t="n"/>
      <c r="J967" s="6">
        <f>IF(E967&lt;&gt;"Car/Van","",SUMIFS($I$8:I967,$E$8:E967,"Car/Van",$A$8:A967,"&gt;="&amp;='Settings &amp; Rates'!$B$3,$A$8:A967,"&lt;="&amp;='Settings &amp; Rates'!$B$4))</f>
        <v/>
      </c>
      <c r="K967" s="6">
        <f>IFERROR(IF(I967=0,"",IF(E967="Car/Van",  (MIN(MAX(='Settings &amp; Rates'!$B$13-SUMIFS($I$8:I966,$E$8:E966,"Car/Van",$A$8:A966,"&gt;="&amp;='Settings &amp; Rates'!$B$3,$A$8:A966,"&lt;="&amp;='Settings &amp; Rates'!$B$4)),I967)*='Settings &amp; Rates'!$B$8  +MAX(I967-MAX(0,='Settings &amp; Rates'!$B$13-SUMIFS($I$8:I966,$E$8:E966,"Car/Van",$A$8:A966,"&gt;="&amp;='Settings &amp; Rates'!$B$3,$A$8:A966,"&lt;="&amp;='Settings &amp; Rates'!$B$4)),0)*='Settings &amp; Rates'!$B$9)/I967,IF(E967="Motorcycle",='Settings &amp; Rates'!$B$10,IF(E967="Bicycle",='Settings &amp; Rates'!$B$11,"")))),"")</f>
        <v/>
      </c>
      <c r="L967" s="6">
        <f>IF(E967="Car/Van",='Settings &amp; Rates'!$B$12*F967,0)</f>
        <v/>
      </c>
      <c r="M967" s="7">
        <f>IFERROR(IF(I967=0,"",IF(E967="Car/Van",  MIN(MAX(='Settings &amp; Rates'!$B$13-SUMIFS($I$8:I966,$E$8:E966,"Car/Van",$A$8:A966,"&gt;="&amp;='Settings &amp; Rates'!$B$3,$A$8:A966,"&lt;="&amp;='Settings &amp; Rates'!$B$4)),I967)*='Settings &amp; Rates'!$B$8 +MAX(I967-MAX(0,='Settings &amp; Rates'!$B$13-SUMIFS($I$8:I966,$E$8:E966,"Car/Van",$A$8:A966,"&gt;="&amp;='Settings &amp; Rates'!$B$3,$A$8:A966,"&lt;="&amp;='Settings &amp; Rates'!$B$4)),0)*='Settings &amp; Rates'!$B$9 +I967*F967*='Settings &amp; Rates'!$B$12,IF(E967="Motorcycle",I967*='Settings &amp; Rates'!$B$10,IF(E967="Bicycle",I967*='Settings &amp; Rates'!$B$11,0)))),"")</f>
        <v/>
      </c>
      <c r="N967" s="6" t="n"/>
    </row>
    <row r="968">
      <c r="A968" s="5" t="n"/>
      <c r="B968" s="6" t="n"/>
      <c r="C968" s="6" t="n"/>
      <c r="D968" s="6" t="n"/>
      <c r="E968" s="6" t="n"/>
      <c r="F968" s="6" t="n"/>
      <c r="G968" s="6" t="n"/>
      <c r="H968" s="6" t="n"/>
      <c r="I968" s="6" t="n"/>
      <c r="J968" s="6">
        <f>IF(E968&lt;&gt;"Car/Van","",SUMIFS($I$8:I968,$E$8:E968,"Car/Van",$A$8:A968,"&gt;="&amp;='Settings &amp; Rates'!$B$3,$A$8:A968,"&lt;="&amp;='Settings &amp; Rates'!$B$4))</f>
        <v/>
      </c>
      <c r="K968" s="6">
        <f>IFERROR(IF(I968=0,"",IF(E968="Car/Van",  (MIN(MAX(='Settings &amp; Rates'!$B$13-SUMIFS($I$8:I967,$E$8:E967,"Car/Van",$A$8:A967,"&gt;="&amp;='Settings &amp; Rates'!$B$3,$A$8:A967,"&lt;="&amp;='Settings &amp; Rates'!$B$4)),I968)*='Settings &amp; Rates'!$B$8  +MAX(I968-MAX(0,='Settings &amp; Rates'!$B$13-SUMIFS($I$8:I967,$E$8:E967,"Car/Van",$A$8:A967,"&gt;="&amp;='Settings &amp; Rates'!$B$3,$A$8:A967,"&lt;="&amp;='Settings &amp; Rates'!$B$4)),0)*='Settings &amp; Rates'!$B$9)/I968,IF(E968="Motorcycle",='Settings &amp; Rates'!$B$10,IF(E968="Bicycle",='Settings &amp; Rates'!$B$11,"")))),"")</f>
        <v/>
      </c>
      <c r="L968" s="6">
        <f>IF(E968="Car/Van",='Settings &amp; Rates'!$B$12*F968,0)</f>
        <v/>
      </c>
      <c r="M968" s="7">
        <f>IFERROR(IF(I968=0,"",IF(E968="Car/Van",  MIN(MAX(='Settings &amp; Rates'!$B$13-SUMIFS($I$8:I967,$E$8:E967,"Car/Van",$A$8:A967,"&gt;="&amp;='Settings &amp; Rates'!$B$3,$A$8:A967,"&lt;="&amp;='Settings &amp; Rates'!$B$4)),I968)*='Settings &amp; Rates'!$B$8 +MAX(I968-MAX(0,='Settings &amp; Rates'!$B$13-SUMIFS($I$8:I967,$E$8:E967,"Car/Van",$A$8:A967,"&gt;="&amp;='Settings &amp; Rates'!$B$3,$A$8:A967,"&lt;="&amp;='Settings &amp; Rates'!$B$4)),0)*='Settings &amp; Rates'!$B$9 +I968*F968*='Settings &amp; Rates'!$B$12,IF(E968="Motorcycle",I968*='Settings &amp; Rates'!$B$10,IF(E968="Bicycle",I968*='Settings &amp; Rates'!$B$11,0)))),"")</f>
        <v/>
      </c>
      <c r="N968" s="6" t="n"/>
    </row>
    <row r="969">
      <c r="A969" s="5" t="n"/>
      <c r="B969" s="6" t="n"/>
      <c r="C969" s="6" t="n"/>
      <c r="D969" s="6" t="n"/>
      <c r="E969" s="6" t="n"/>
      <c r="F969" s="6" t="n"/>
      <c r="G969" s="6" t="n"/>
      <c r="H969" s="6" t="n"/>
      <c r="I969" s="6" t="n"/>
      <c r="J969" s="6">
        <f>IF(E969&lt;&gt;"Car/Van","",SUMIFS($I$8:I969,$E$8:E969,"Car/Van",$A$8:A969,"&gt;="&amp;='Settings &amp; Rates'!$B$3,$A$8:A969,"&lt;="&amp;='Settings &amp; Rates'!$B$4))</f>
        <v/>
      </c>
      <c r="K969" s="6">
        <f>IFERROR(IF(I969=0,"",IF(E969="Car/Van",  (MIN(MAX(='Settings &amp; Rates'!$B$13-SUMIFS($I$8:I968,$E$8:E968,"Car/Van",$A$8:A968,"&gt;="&amp;='Settings &amp; Rates'!$B$3,$A$8:A968,"&lt;="&amp;='Settings &amp; Rates'!$B$4)),I969)*='Settings &amp; Rates'!$B$8  +MAX(I969-MAX(0,='Settings &amp; Rates'!$B$13-SUMIFS($I$8:I968,$E$8:E968,"Car/Van",$A$8:A968,"&gt;="&amp;='Settings &amp; Rates'!$B$3,$A$8:A968,"&lt;="&amp;='Settings &amp; Rates'!$B$4)),0)*='Settings &amp; Rates'!$B$9)/I969,IF(E969="Motorcycle",='Settings &amp; Rates'!$B$10,IF(E969="Bicycle",='Settings &amp; Rates'!$B$11,"")))),"")</f>
        <v/>
      </c>
      <c r="L969" s="6">
        <f>IF(E969="Car/Van",='Settings &amp; Rates'!$B$12*F969,0)</f>
        <v/>
      </c>
      <c r="M969" s="7">
        <f>IFERROR(IF(I969=0,"",IF(E969="Car/Van",  MIN(MAX(='Settings &amp; Rates'!$B$13-SUMIFS($I$8:I968,$E$8:E968,"Car/Van",$A$8:A968,"&gt;="&amp;='Settings &amp; Rates'!$B$3,$A$8:A968,"&lt;="&amp;='Settings &amp; Rates'!$B$4)),I969)*='Settings &amp; Rates'!$B$8 +MAX(I969-MAX(0,='Settings &amp; Rates'!$B$13-SUMIFS($I$8:I968,$E$8:E968,"Car/Van",$A$8:A968,"&gt;="&amp;='Settings &amp; Rates'!$B$3,$A$8:A968,"&lt;="&amp;='Settings &amp; Rates'!$B$4)),0)*='Settings &amp; Rates'!$B$9 +I969*F969*='Settings &amp; Rates'!$B$12,IF(E969="Motorcycle",I969*='Settings &amp; Rates'!$B$10,IF(E969="Bicycle",I969*='Settings &amp; Rates'!$B$11,0)))),"")</f>
        <v/>
      </c>
      <c r="N969" s="6" t="n"/>
    </row>
    <row r="970">
      <c r="A970" s="5" t="n"/>
      <c r="B970" s="6" t="n"/>
      <c r="C970" s="6" t="n"/>
      <c r="D970" s="6" t="n"/>
      <c r="E970" s="6" t="n"/>
      <c r="F970" s="6" t="n"/>
      <c r="G970" s="6" t="n"/>
      <c r="H970" s="6" t="n"/>
      <c r="I970" s="6" t="n"/>
      <c r="J970" s="6">
        <f>IF(E970&lt;&gt;"Car/Van","",SUMIFS($I$8:I970,$E$8:E970,"Car/Van",$A$8:A970,"&gt;="&amp;='Settings &amp; Rates'!$B$3,$A$8:A970,"&lt;="&amp;='Settings &amp; Rates'!$B$4))</f>
        <v/>
      </c>
      <c r="K970" s="6">
        <f>IFERROR(IF(I970=0,"",IF(E970="Car/Van",  (MIN(MAX(='Settings &amp; Rates'!$B$13-SUMIFS($I$8:I969,$E$8:E969,"Car/Van",$A$8:A969,"&gt;="&amp;='Settings &amp; Rates'!$B$3,$A$8:A969,"&lt;="&amp;='Settings &amp; Rates'!$B$4)),I970)*='Settings &amp; Rates'!$B$8  +MAX(I970-MAX(0,='Settings &amp; Rates'!$B$13-SUMIFS($I$8:I969,$E$8:E969,"Car/Van",$A$8:A969,"&gt;="&amp;='Settings &amp; Rates'!$B$3,$A$8:A969,"&lt;="&amp;='Settings &amp; Rates'!$B$4)),0)*='Settings &amp; Rates'!$B$9)/I970,IF(E970="Motorcycle",='Settings &amp; Rates'!$B$10,IF(E970="Bicycle",='Settings &amp; Rates'!$B$11,"")))),"")</f>
        <v/>
      </c>
      <c r="L970" s="6">
        <f>IF(E970="Car/Van",='Settings &amp; Rates'!$B$12*F970,0)</f>
        <v/>
      </c>
      <c r="M970" s="7">
        <f>IFERROR(IF(I970=0,"",IF(E970="Car/Van",  MIN(MAX(='Settings &amp; Rates'!$B$13-SUMIFS($I$8:I969,$E$8:E969,"Car/Van",$A$8:A969,"&gt;="&amp;='Settings &amp; Rates'!$B$3,$A$8:A969,"&lt;="&amp;='Settings &amp; Rates'!$B$4)),I970)*='Settings &amp; Rates'!$B$8 +MAX(I970-MAX(0,='Settings &amp; Rates'!$B$13-SUMIFS($I$8:I969,$E$8:E969,"Car/Van",$A$8:A969,"&gt;="&amp;='Settings &amp; Rates'!$B$3,$A$8:A969,"&lt;="&amp;='Settings &amp; Rates'!$B$4)),0)*='Settings &amp; Rates'!$B$9 +I970*F970*='Settings &amp; Rates'!$B$12,IF(E970="Motorcycle",I970*='Settings &amp; Rates'!$B$10,IF(E970="Bicycle",I970*='Settings &amp; Rates'!$B$11,0)))),"")</f>
        <v/>
      </c>
      <c r="N970" s="6" t="n"/>
    </row>
    <row r="971">
      <c r="A971" s="5" t="n"/>
      <c r="B971" s="6" t="n"/>
      <c r="C971" s="6" t="n"/>
      <c r="D971" s="6" t="n"/>
      <c r="E971" s="6" t="n"/>
      <c r="F971" s="6" t="n"/>
      <c r="G971" s="6" t="n"/>
      <c r="H971" s="6" t="n"/>
      <c r="I971" s="6" t="n"/>
      <c r="J971" s="6">
        <f>IF(E971&lt;&gt;"Car/Van","",SUMIFS($I$8:I971,$E$8:E971,"Car/Van",$A$8:A971,"&gt;="&amp;='Settings &amp; Rates'!$B$3,$A$8:A971,"&lt;="&amp;='Settings &amp; Rates'!$B$4))</f>
        <v/>
      </c>
      <c r="K971" s="6">
        <f>IFERROR(IF(I971=0,"",IF(E971="Car/Van",  (MIN(MAX(='Settings &amp; Rates'!$B$13-SUMIFS($I$8:I970,$E$8:E970,"Car/Van",$A$8:A970,"&gt;="&amp;='Settings &amp; Rates'!$B$3,$A$8:A970,"&lt;="&amp;='Settings &amp; Rates'!$B$4)),I971)*='Settings &amp; Rates'!$B$8  +MAX(I971-MAX(0,='Settings &amp; Rates'!$B$13-SUMIFS($I$8:I970,$E$8:E970,"Car/Van",$A$8:A970,"&gt;="&amp;='Settings &amp; Rates'!$B$3,$A$8:A970,"&lt;="&amp;='Settings &amp; Rates'!$B$4)),0)*='Settings &amp; Rates'!$B$9)/I971,IF(E971="Motorcycle",='Settings &amp; Rates'!$B$10,IF(E971="Bicycle",='Settings &amp; Rates'!$B$11,"")))),"")</f>
        <v/>
      </c>
      <c r="L971" s="6">
        <f>IF(E971="Car/Van",='Settings &amp; Rates'!$B$12*F971,0)</f>
        <v/>
      </c>
      <c r="M971" s="7">
        <f>IFERROR(IF(I971=0,"",IF(E971="Car/Van",  MIN(MAX(='Settings &amp; Rates'!$B$13-SUMIFS($I$8:I970,$E$8:E970,"Car/Van",$A$8:A970,"&gt;="&amp;='Settings &amp; Rates'!$B$3,$A$8:A970,"&lt;="&amp;='Settings &amp; Rates'!$B$4)),I971)*='Settings &amp; Rates'!$B$8 +MAX(I971-MAX(0,='Settings &amp; Rates'!$B$13-SUMIFS($I$8:I970,$E$8:E970,"Car/Van",$A$8:A970,"&gt;="&amp;='Settings &amp; Rates'!$B$3,$A$8:A970,"&lt;="&amp;='Settings &amp; Rates'!$B$4)),0)*='Settings &amp; Rates'!$B$9 +I971*F971*='Settings &amp; Rates'!$B$12,IF(E971="Motorcycle",I971*='Settings &amp; Rates'!$B$10,IF(E971="Bicycle",I971*='Settings &amp; Rates'!$B$11,0)))),"")</f>
        <v/>
      </c>
      <c r="N971" s="6" t="n"/>
    </row>
    <row r="972">
      <c r="A972" s="5" t="n"/>
      <c r="B972" s="6" t="n"/>
      <c r="C972" s="6" t="n"/>
      <c r="D972" s="6" t="n"/>
      <c r="E972" s="6" t="n"/>
      <c r="F972" s="6" t="n"/>
      <c r="G972" s="6" t="n"/>
      <c r="H972" s="6" t="n"/>
      <c r="I972" s="6" t="n"/>
      <c r="J972" s="6">
        <f>IF(E972&lt;&gt;"Car/Van","",SUMIFS($I$8:I972,$E$8:E972,"Car/Van",$A$8:A972,"&gt;="&amp;='Settings &amp; Rates'!$B$3,$A$8:A972,"&lt;="&amp;='Settings &amp; Rates'!$B$4))</f>
        <v/>
      </c>
      <c r="K972" s="6">
        <f>IFERROR(IF(I972=0,"",IF(E972="Car/Van",  (MIN(MAX(='Settings &amp; Rates'!$B$13-SUMIFS($I$8:I971,$E$8:E971,"Car/Van",$A$8:A971,"&gt;="&amp;='Settings &amp; Rates'!$B$3,$A$8:A971,"&lt;="&amp;='Settings &amp; Rates'!$B$4)),I972)*='Settings &amp; Rates'!$B$8  +MAX(I972-MAX(0,='Settings &amp; Rates'!$B$13-SUMIFS($I$8:I971,$E$8:E971,"Car/Van",$A$8:A971,"&gt;="&amp;='Settings &amp; Rates'!$B$3,$A$8:A971,"&lt;="&amp;='Settings &amp; Rates'!$B$4)),0)*='Settings &amp; Rates'!$B$9)/I972,IF(E972="Motorcycle",='Settings &amp; Rates'!$B$10,IF(E972="Bicycle",='Settings &amp; Rates'!$B$11,"")))),"")</f>
        <v/>
      </c>
      <c r="L972" s="6">
        <f>IF(E972="Car/Van",='Settings &amp; Rates'!$B$12*F972,0)</f>
        <v/>
      </c>
      <c r="M972" s="7">
        <f>IFERROR(IF(I972=0,"",IF(E972="Car/Van",  MIN(MAX(='Settings &amp; Rates'!$B$13-SUMIFS($I$8:I971,$E$8:E971,"Car/Van",$A$8:A971,"&gt;="&amp;='Settings &amp; Rates'!$B$3,$A$8:A971,"&lt;="&amp;='Settings &amp; Rates'!$B$4)),I972)*='Settings &amp; Rates'!$B$8 +MAX(I972-MAX(0,='Settings &amp; Rates'!$B$13-SUMIFS($I$8:I971,$E$8:E971,"Car/Van",$A$8:A971,"&gt;="&amp;='Settings &amp; Rates'!$B$3,$A$8:A971,"&lt;="&amp;='Settings &amp; Rates'!$B$4)),0)*='Settings &amp; Rates'!$B$9 +I972*F972*='Settings &amp; Rates'!$B$12,IF(E972="Motorcycle",I972*='Settings &amp; Rates'!$B$10,IF(E972="Bicycle",I972*='Settings &amp; Rates'!$B$11,0)))),"")</f>
        <v/>
      </c>
      <c r="N972" s="6" t="n"/>
    </row>
    <row r="973">
      <c r="A973" s="5" t="n"/>
      <c r="B973" s="6" t="n"/>
      <c r="C973" s="6" t="n"/>
      <c r="D973" s="6" t="n"/>
      <c r="E973" s="6" t="n"/>
      <c r="F973" s="6" t="n"/>
      <c r="G973" s="6" t="n"/>
      <c r="H973" s="6" t="n"/>
      <c r="I973" s="6" t="n"/>
      <c r="J973" s="6">
        <f>IF(E973&lt;&gt;"Car/Van","",SUMIFS($I$8:I973,$E$8:E973,"Car/Van",$A$8:A973,"&gt;="&amp;='Settings &amp; Rates'!$B$3,$A$8:A973,"&lt;="&amp;='Settings &amp; Rates'!$B$4))</f>
        <v/>
      </c>
      <c r="K973" s="6">
        <f>IFERROR(IF(I973=0,"",IF(E973="Car/Van",  (MIN(MAX(='Settings &amp; Rates'!$B$13-SUMIFS($I$8:I972,$E$8:E972,"Car/Van",$A$8:A972,"&gt;="&amp;='Settings &amp; Rates'!$B$3,$A$8:A972,"&lt;="&amp;='Settings &amp; Rates'!$B$4)),I973)*='Settings &amp; Rates'!$B$8  +MAX(I973-MAX(0,='Settings &amp; Rates'!$B$13-SUMIFS($I$8:I972,$E$8:E972,"Car/Van",$A$8:A972,"&gt;="&amp;='Settings &amp; Rates'!$B$3,$A$8:A972,"&lt;="&amp;='Settings &amp; Rates'!$B$4)),0)*='Settings &amp; Rates'!$B$9)/I973,IF(E973="Motorcycle",='Settings &amp; Rates'!$B$10,IF(E973="Bicycle",='Settings &amp; Rates'!$B$11,"")))),"")</f>
        <v/>
      </c>
      <c r="L973" s="6">
        <f>IF(E973="Car/Van",='Settings &amp; Rates'!$B$12*F973,0)</f>
        <v/>
      </c>
      <c r="M973" s="7">
        <f>IFERROR(IF(I973=0,"",IF(E973="Car/Van",  MIN(MAX(='Settings &amp; Rates'!$B$13-SUMIFS($I$8:I972,$E$8:E972,"Car/Van",$A$8:A972,"&gt;="&amp;='Settings &amp; Rates'!$B$3,$A$8:A972,"&lt;="&amp;='Settings &amp; Rates'!$B$4)),I973)*='Settings &amp; Rates'!$B$8 +MAX(I973-MAX(0,='Settings &amp; Rates'!$B$13-SUMIFS($I$8:I972,$E$8:E972,"Car/Van",$A$8:A972,"&gt;="&amp;='Settings &amp; Rates'!$B$3,$A$8:A972,"&lt;="&amp;='Settings &amp; Rates'!$B$4)),0)*='Settings &amp; Rates'!$B$9 +I973*F973*='Settings &amp; Rates'!$B$12,IF(E973="Motorcycle",I973*='Settings &amp; Rates'!$B$10,IF(E973="Bicycle",I973*='Settings &amp; Rates'!$B$11,0)))),"")</f>
        <v/>
      </c>
      <c r="N973" s="6" t="n"/>
    </row>
    <row r="974">
      <c r="A974" s="5" t="n"/>
      <c r="B974" s="6" t="n"/>
      <c r="C974" s="6" t="n"/>
      <c r="D974" s="6" t="n"/>
      <c r="E974" s="6" t="n"/>
      <c r="F974" s="6" t="n"/>
      <c r="G974" s="6" t="n"/>
      <c r="H974" s="6" t="n"/>
      <c r="I974" s="6" t="n"/>
      <c r="J974" s="6">
        <f>IF(E974&lt;&gt;"Car/Van","",SUMIFS($I$8:I974,$E$8:E974,"Car/Van",$A$8:A974,"&gt;="&amp;='Settings &amp; Rates'!$B$3,$A$8:A974,"&lt;="&amp;='Settings &amp; Rates'!$B$4))</f>
        <v/>
      </c>
      <c r="K974" s="6">
        <f>IFERROR(IF(I974=0,"",IF(E974="Car/Van",  (MIN(MAX(='Settings &amp; Rates'!$B$13-SUMIFS($I$8:I973,$E$8:E973,"Car/Van",$A$8:A973,"&gt;="&amp;='Settings &amp; Rates'!$B$3,$A$8:A973,"&lt;="&amp;='Settings &amp; Rates'!$B$4)),I974)*='Settings &amp; Rates'!$B$8  +MAX(I974-MAX(0,='Settings &amp; Rates'!$B$13-SUMIFS($I$8:I973,$E$8:E973,"Car/Van",$A$8:A973,"&gt;="&amp;='Settings &amp; Rates'!$B$3,$A$8:A973,"&lt;="&amp;='Settings &amp; Rates'!$B$4)),0)*='Settings &amp; Rates'!$B$9)/I974,IF(E974="Motorcycle",='Settings &amp; Rates'!$B$10,IF(E974="Bicycle",='Settings &amp; Rates'!$B$11,"")))),"")</f>
        <v/>
      </c>
      <c r="L974" s="6">
        <f>IF(E974="Car/Van",='Settings &amp; Rates'!$B$12*F974,0)</f>
        <v/>
      </c>
      <c r="M974" s="7">
        <f>IFERROR(IF(I974=0,"",IF(E974="Car/Van",  MIN(MAX(='Settings &amp; Rates'!$B$13-SUMIFS($I$8:I973,$E$8:E973,"Car/Van",$A$8:A973,"&gt;="&amp;='Settings &amp; Rates'!$B$3,$A$8:A973,"&lt;="&amp;='Settings &amp; Rates'!$B$4)),I974)*='Settings &amp; Rates'!$B$8 +MAX(I974-MAX(0,='Settings &amp; Rates'!$B$13-SUMIFS($I$8:I973,$E$8:E973,"Car/Van",$A$8:A973,"&gt;="&amp;='Settings &amp; Rates'!$B$3,$A$8:A973,"&lt;="&amp;='Settings &amp; Rates'!$B$4)),0)*='Settings &amp; Rates'!$B$9 +I974*F974*='Settings &amp; Rates'!$B$12,IF(E974="Motorcycle",I974*='Settings &amp; Rates'!$B$10,IF(E974="Bicycle",I974*='Settings &amp; Rates'!$B$11,0)))),"")</f>
        <v/>
      </c>
      <c r="N974" s="6" t="n"/>
    </row>
    <row r="975">
      <c r="A975" s="5" t="n"/>
      <c r="B975" s="6" t="n"/>
      <c r="C975" s="6" t="n"/>
      <c r="D975" s="6" t="n"/>
      <c r="E975" s="6" t="n"/>
      <c r="F975" s="6" t="n"/>
      <c r="G975" s="6" t="n"/>
      <c r="H975" s="6" t="n"/>
      <c r="I975" s="6" t="n"/>
      <c r="J975" s="6">
        <f>IF(E975&lt;&gt;"Car/Van","",SUMIFS($I$8:I975,$E$8:E975,"Car/Van",$A$8:A975,"&gt;="&amp;='Settings &amp; Rates'!$B$3,$A$8:A975,"&lt;="&amp;='Settings &amp; Rates'!$B$4))</f>
        <v/>
      </c>
      <c r="K975" s="6">
        <f>IFERROR(IF(I975=0,"",IF(E975="Car/Van",  (MIN(MAX(='Settings &amp; Rates'!$B$13-SUMIFS($I$8:I974,$E$8:E974,"Car/Van",$A$8:A974,"&gt;="&amp;='Settings &amp; Rates'!$B$3,$A$8:A974,"&lt;="&amp;='Settings &amp; Rates'!$B$4)),I975)*='Settings &amp; Rates'!$B$8  +MAX(I975-MAX(0,='Settings &amp; Rates'!$B$13-SUMIFS($I$8:I974,$E$8:E974,"Car/Van",$A$8:A974,"&gt;="&amp;='Settings &amp; Rates'!$B$3,$A$8:A974,"&lt;="&amp;='Settings &amp; Rates'!$B$4)),0)*='Settings &amp; Rates'!$B$9)/I975,IF(E975="Motorcycle",='Settings &amp; Rates'!$B$10,IF(E975="Bicycle",='Settings &amp; Rates'!$B$11,"")))),"")</f>
        <v/>
      </c>
      <c r="L975" s="6">
        <f>IF(E975="Car/Van",='Settings &amp; Rates'!$B$12*F975,0)</f>
        <v/>
      </c>
      <c r="M975" s="7">
        <f>IFERROR(IF(I975=0,"",IF(E975="Car/Van",  MIN(MAX(='Settings &amp; Rates'!$B$13-SUMIFS($I$8:I974,$E$8:E974,"Car/Van",$A$8:A974,"&gt;="&amp;='Settings &amp; Rates'!$B$3,$A$8:A974,"&lt;="&amp;='Settings &amp; Rates'!$B$4)),I975)*='Settings &amp; Rates'!$B$8 +MAX(I975-MAX(0,='Settings &amp; Rates'!$B$13-SUMIFS($I$8:I974,$E$8:E974,"Car/Van",$A$8:A974,"&gt;="&amp;='Settings &amp; Rates'!$B$3,$A$8:A974,"&lt;="&amp;='Settings &amp; Rates'!$B$4)),0)*='Settings &amp; Rates'!$B$9 +I975*F975*='Settings &amp; Rates'!$B$12,IF(E975="Motorcycle",I975*='Settings &amp; Rates'!$B$10,IF(E975="Bicycle",I975*='Settings &amp; Rates'!$B$11,0)))),"")</f>
        <v/>
      </c>
      <c r="N975" s="6" t="n"/>
    </row>
    <row r="976">
      <c r="A976" s="5" t="n"/>
      <c r="B976" s="6" t="n"/>
      <c r="C976" s="6" t="n"/>
      <c r="D976" s="6" t="n"/>
      <c r="E976" s="6" t="n"/>
      <c r="F976" s="6" t="n"/>
      <c r="G976" s="6" t="n"/>
      <c r="H976" s="6" t="n"/>
      <c r="I976" s="6" t="n"/>
      <c r="J976" s="6">
        <f>IF(E976&lt;&gt;"Car/Van","",SUMIFS($I$8:I976,$E$8:E976,"Car/Van",$A$8:A976,"&gt;="&amp;='Settings &amp; Rates'!$B$3,$A$8:A976,"&lt;="&amp;='Settings &amp; Rates'!$B$4))</f>
        <v/>
      </c>
      <c r="K976" s="6">
        <f>IFERROR(IF(I976=0,"",IF(E976="Car/Van",  (MIN(MAX(='Settings &amp; Rates'!$B$13-SUMIFS($I$8:I975,$E$8:E975,"Car/Van",$A$8:A975,"&gt;="&amp;='Settings &amp; Rates'!$B$3,$A$8:A975,"&lt;="&amp;='Settings &amp; Rates'!$B$4)),I976)*='Settings &amp; Rates'!$B$8  +MAX(I976-MAX(0,='Settings &amp; Rates'!$B$13-SUMIFS($I$8:I975,$E$8:E975,"Car/Van",$A$8:A975,"&gt;="&amp;='Settings &amp; Rates'!$B$3,$A$8:A975,"&lt;="&amp;='Settings &amp; Rates'!$B$4)),0)*='Settings &amp; Rates'!$B$9)/I976,IF(E976="Motorcycle",='Settings &amp; Rates'!$B$10,IF(E976="Bicycle",='Settings &amp; Rates'!$B$11,"")))),"")</f>
        <v/>
      </c>
      <c r="L976" s="6">
        <f>IF(E976="Car/Van",='Settings &amp; Rates'!$B$12*F976,0)</f>
        <v/>
      </c>
      <c r="M976" s="7">
        <f>IFERROR(IF(I976=0,"",IF(E976="Car/Van",  MIN(MAX(='Settings &amp; Rates'!$B$13-SUMIFS($I$8:I975,$E$8:E975,"Car/Van",$A$8:A975,"&gt;="&amp;='Settings &amp; Rates'!$B$3,$A$8:A975,"&lt;="&amp;='Settings &amp; Rates'!$B$4)),I976)*='Settings &amp; Rates'!$B$8 +MAX(I976-MAX(0,='Settings &amp; Rates'!$B$13-SUMIFS($I$8:I975,$E$8:E975,"Car/Van",$A$8:A975,"&gt;="&amp;='Settings &amp; Rates'!$B$3,$A$8:A975,"&lt;="&amp;='Settings &amp; Rates'!$B$4)),0)*='Settings &amp; Rates'!$B$9 +I976*F976*='Settings &amp; Rates'!$B$12,IF(E976="Motorcycle",I976*='Settings &amp; Rates'!$B$10,IF(E976="Bicycle",I976*='Settings &amp; Rates'!$B$11,0)))),"")</f>
        <v/>
      </c>
      <c r="N976" s="6" t="n"/>
    </row>
    <row r="977">
      <c r="A977" s="5" t="n"/>
      <c r="B977" s="6" t="n"/>
      <c r="C977" s="6" t="n"/>
      <c r="D977" s="6" t="n"/>
      <c r="E977" s="6" t="n"/>
      <c r="F977" s="6" t="n"/>
      <c r="G977" s="6" t="n"/>
      <c r="H977" s="6" t="n"/>
      <c r="I977" s="6" t="n"/>
      <c r="J977" s="6">
        <f>IF(E977&lt;&gt;"Car/Van","",SUMIFS($I$8:I977,$E$8:E977,"Car/Van",$A$8:A977,"&gt;="&amp;='Settings &amp; Rates'!$B$3,$A$8:A977,"&lt;="&amp;='Settings &amp; Rates'!$B$4))</f>
        <v/>
      </c>
      <c r="K977" s="6">
        <f>IFERROR(IF(I977=0,"",IF(E977="Car/Van",  (MIN(MAX(='Settings &amp; Rates'!$B$13-SUMIFS($I$8:I976,$E$8:E976,"Car/Van",$A$8:A976,"&gt;="&amp;='Settings &amp; Rates'!$B$3,$A$8:A976,"&lt;="&amp;='Settings &amp; Rates'!$B$4)),I977)*='Settings &amp; Rates'!$B$8  +MAX(I977-MAX(0,='Settings &amp; Rates'!$B$13-SUMIFS($I$8:I976,$E$8:E976,"Car/Van",$A$8:A976,"&gt;="&amp;='Settings &amp; Rates'!$B$3,$A$8:A976,"&lt;="&amp;='Settings &amp; Rates'!$B$4)),0)*='Settings &amp; Rates'!$B$9)/I977,IF(E977="Motorcycle",='Settings &amp; Rates'!$B$10,IF(E977="Bicycle",='Settings &amp; Rates'!$B$11,"")))),"")</f>
        <v/>
      </c>
      <c r="L977" s="6">
        <f>IF(E977="Car/Van",='Settings &amp; Rates'!$B$12*F977,0)</f>
        <v/>
      </c>
      <c r="M977" s="7">
        <f>IFERROR(IF(I977=0,"",IF(E977="Car/Van",  MIN(MAX(='Settings &amp; Rates'!$B$13-SUMIFS($I$8:I976,$E$8:E976,"Car/Van",$A$8:A976,"&gt;="&amp;='Settings &amp; Rates'!$B$3,$A$8:A976,"&lt;="&amp;='Settings &amp; Rates'!$B$4)),I977)*='Settings &amp; Rates'!$B$8 +MAX(I977-MAX(0,='Settings &amp; Rates'!$B$13-SUMIFS($I$8:I976,$E$8:E976,"Car/Van",$A$8:A976,"&gt;="&amp;='Settings &amp; Rates'!$B$3,$A$8:A976,"&lt;="&amp;='Settings &amp; Rates'!$B$4)),0)*='Settings &amp; Rates'!$B$9 +I977*F977*='Settings &amp; Rates'!$B$12,IF(E977="Motorcycle",I977*='Settings &amp; Rates'!$B$10,IF(E977="Bicycle",I977*='Settings &amp; Rates'!$B$11,0)))),"")</f>
        <v/>
      </c>
      <c r="N977" s="6" t="n"/>
    </row>
    <row r="978">
      <c r="A978" s="5" t="n"/>
      <c r="B978" s="6" t="n"/>
      <c r="C978" s="6" t="n"/>
      <c r="D978" s="6" t="n"/>
      <c r="E978" s="6" t="n"/>
      <c r="F978" s="6" t="n"/>
      <c r="G978" s="6" t="n"/>
      <c r="H978" s="6" t="n"/>
      <c r="I978" s="6" t="n"/>
      <c r="J978" s="6">
        <f>IF(E978&lt;&gt;"Car/Van","",SUMIFS($I$8:I978,$E$8:E978,"Car/Van",$A$8:A978,"&gt;="&amp;='Settings &amp; Rates'!$B$3,$A$8:A978,"&lt;="&amp;='Settings &amp; Rates'!$B$4))</f>
        <v/>
      </c>
      <c r="K978" s="6">
        <f>IFERROR(IF(I978=0,"",IF(E978="Car/Van",  (MIN(MAX(='Settings &amp; Rates'!$B$13-SUMIFS($I$8:I977,$E$8:E977,"Car/Van",$A$8:A977,"&gt;="&amp;='Settings &amp; Rates'!$B$3,$A$8:A977,"&lt;="&amp;='Settings &amp; Rates'!$B$4)),I978)*='Settings &amp; Rates'!$B$8  +MAX(I978-MAX(0,='Settings &amp; Rates'!$B$13-SUMIFS($I$8:I977,$E$8:E977,"Car/Van",$A$8:A977,"&gt;="&amp;='Settings &amp; Rates'!$B$3,$A$8:A977,"&lt;="&amp;='Settings &amp; Rates'!$B$4)),0)*='Settings &amp; Rates'!$B$9)/I978,IF(E978="Motorcycle",='Settings &amp; Rates'!$B$10,IF(E978="Bicycle",='Settings &amp; Rates'!$B$11,"")))),"")</f>
        <v/>
      </c>
      <c r="L978" s="6">
        <f>IF(E978="Car/Van",='Settings &amp; Rates'!$B$12*F978,0)</f>
        <v/>
      </c>
      <c r="M978" s="7">
        <f>IFERROR(IF(I978=0,"",IF(E978="Car/Van",  MIN(MAX(='Settings &amp; Rates'!$B$13-SUMIFS($I$8:I977,$E$8:E977,"Car/Van",$A$8:A977,"&gt;="&amp;='Settings &amp; Rates'!$B$3,$A$8:A977,"&lt;="&amp;='Settings &amp; Rates'!$B$4)),I978)*='Settings &amp; Rates'!$B$8 +MAX(I978-MAX(0,='Settings &amp; Rates'!$B$13-SUMIFS($I$8:I977,$E$8:E977,"Car/Van",$A$8:A977,"&gt;="&amp;='Settings &amp; Rates'!$B$3,$A$8:A977,"&lt;="&amp;='Settings &amp; Rates'!$B$4)),0)*='Settings &amp; Rates'!$B$9 +I978*F978*='Settings &amp; Rates'!$B$12,IF(E978="Motorcycle",I978*='Settings &amp; Rates'!$B$10,IF(E978="Bicycle",I978*='Settings &amp; Rates'!$B$11,0)))),"")</f>
        <v/>
      </c>
      <c r="N978" s="6" t="n"/>
    </row>
    <row r="979">
      <c r="A979" s="5" t="n"/>
      <c r="B979" s="6" t="n"/>
      <c r="C979" s="6" t="n"/>
      <c r="D979" s="6" t="n"/>
      <c r="E979" s="6" t="n"/>
      <c r="F979" s="6" t="n"/>
      <c r="G979" s="6" t="n"/>
      <c r="H979" s="6" t="n"/>
      <c r="I979" s="6" t="n"/>
      <c r="J979" s="6">
        <f>IF(E979&lt;&gt;"Car/Van","",SUMIFS($I$8:I979,$E$8:E979,"Car/Van",$A$8:A979,"&gt;="&amp;='Settings &amp; Rates'!$B$3,$A$8:A979,"&lt;="&amp;='Settings &amp; Rates'!$B$4))</f>
        <v/>
      </c>
      <c r="K979" s="6">
        <f>IFERROR(IF(I979=0,"",IF(E979="Car/Van",  (MIN(MAX(='Settings &amp; Rates'!$B$13-SUMIFS($I$8:I978,$E$8:E978,"Car/Van",$A$8:A978,"&gt;="&amp;='Settings &amp; Rates'!$B$3,$A$8:A978,"&lt;="&amp;='Settings &amp; Rates'!$B$4)),I979)*='Settings &amp; Rates'!$B$8  +MAX(I979-MAX(0,='Settings &amp; Rates'!$B$13-SUMIFS($I$8:I978,$E$8:E978,"Car/Van",$A$8:A978,"&gt;="&amp;='Settings &amp; Rates'!$B$3,$A$8:A978,"&lt;="&amp;='Settings &amp; Rates'!$B$4)),0)*='Settings &amp; Rates'!$B$9)/I979,IF(E979="Motorcycle",='Settings &amp; Rates'!$B$10,IF(E979="Bicycle",='Settings &amp; Rates'!$B$11,"")))),"")</f>
        <v/>
      </c>
      <c r="L979" s="6">
        <f>IF(E979="Car/Van",='Settings &amp; Rates'!$B$12*F979,0)</f>
        <v/>
      </c>
      <c r="M979" s="7">
        <f>IFERROR(IF(I979=0,"",IF(E979="Car/Van",  MIN(MAX(='Settings &amp; Rates'!$B$13-SUMIFS($I$8:I978,$E$8:E978,"Car/Van",$A$8:A978,"&gt;="&amp;='Settings &amp; Rates'!$B$3,$A$8:A978,"&lt;="&amp;='Settings &amp; Rates'!$B$4)),I979)*='Settings &amp; Rates'!$B$8 +MAX(I979-MAX(0,='Settings &amp; Rates'!$B$13-SUMIFS($I$8:I978,$E$8:E978,"Car/Van",$A$8:A978,"&gt;="&amp;='Settings &amp; Rates'!$B$3,$A$8:A978,"&lt;="&amp;='Settings &amp; Rates'!$B$4)),0)*='Settings &amp; Rates'!$B$9 +I979*F979*='Settings &amp; Rates'!$B$12,IF(E979="Motorcycle",I979*='Settings &amp; Rates'!$B$10,IF(E979="Bicycle",I979*='Settings &amp; Rates'!$B$11,0)))),"")</f>
        <v/>
      </c>
      <c r="N979" s="6" t="n"/>
    </row>
    <row r="980">
      <c r="A980" s="5" t="n"/>
      <c r="B980" s="6" t="n"/>
      <c r="C980" s="6" t="n"/>
      <c r="D980" s="6" t="n"/>
      <c r="E980" s="6" t="n"/>
      <c r="F980" s="6" t="n"/>
      <c r="G980" s="6" t="n"/>
      <c r="H980" s="6" t="n"/>
      <c r="I980" s="6" t="n"/>
      <c r="J980" s="6">
        <f>IF(E980&lt;&gt;"Car/Van","",SUMIFS($I$8:I980,$E$8:E980,"Car/Van",$A$8:A980,"&gt;="&amp;='Settings &amp; Rates'!$B$3,$A$8:A980,"&lt;="&amp;='Settings &amp; Rates'!$B$4))</f>
        <v/>
      </c>
      <c r="K980" s="6">
        <f>IFERROR(IF(I980=0,"",IF(E980="Car/Van",  (MIN(MAX(='Settings &amp; Rates'!$B$13-SUMIFS($I$8:I979,$E$8:E979,"Car/Van",$A$8:A979,"&gt;="&amp;='Settings &amp; Rates'!$B$3,$A$8:A979,"&lt;="&amp;='Settings &amp; Rates'!$B$4)),I980)*='Settings &amp; Rates'!$B$8  +MAX(I980-MAX(0,='Settings &amp; Rates'!$B$13-SUMIFS($I$8:I979,$E$8:E979,"Car/Van",$A$8:A979,"&gt;="&amp;='Settings &amp; Rates'!$B$3,$A$8:A979,"&lt;="&amp;='Settings &amp; Rates'!$B$4)),0)*='Settings &amp; Rates'!$B$9)/I980,IF(E980="Motorcycle",='Settings &amp; Rates'!$B$10,IF(E980="Bicycle",='Settings &amp; Rates'!$B$11,"")))),"")</f>
        <v/>
      </c>
      <c r="L980" s="6">
        <f>IF(E980="Car/Van",='Settings &amp; Rates'!$B$12*F980,0)</f>
        <v/>
      </c>
      <c r="M980" s="7">
        <f>IFERROR(IF(I980=0,"",IF(E980="Car/Van",  MIN(MAX(='Settings &amp; Rates'!$B$13-SUMIFS($I$8:I979,$E$8:E979,"Car/Van",$A$8:A979,"&gt;="&amp;='Settings &amp; Rates'!$B$3,$A$8:A979,"&lt;="&amp;='Settings &amp; Rates'!$B$4)),I980)*='Settings &amp; Rates'!$B$8 +MAX(I980-MAX(0,='Settings &amp; Rates'!$B$13-SUMIFS($I$8:I979,$E$8:E979,"Car/Van",$A$8:A979,"&gt;="&amp;='Settings &amp; Rates'!$B$3,$A$8:A979,"&lt;="&amp;='Settings &amp; Rates'!$B$4)),0)*='Settings &amp; Rates'!$B$9 +I980*F980*='Settings &amp; Rates'!$B$12,IF(E980="Motorcycle",I980*='Settings &amp; Rates'!$B$10,IF(E980="Bicycle",I980*='Settings &amp; Rates'!$B$11,0)))),"")</f>
        <v/>
      </c>
      <c r="N980" s="6" t="n"/>
    </row>
    <row r="981">
      <c r="A981" s="5" t="n"/>
      <c r="B981" s="6" t="n"/>
      <c r="C981" s="6" t="n"/>
      <c r="D981" s="6" t="n"/>
      <c r="E981" s="6" t="n"/>
      <c r="F981" s="6" t="n"/>
      <c r="G981" s="6" t="n"/>
      <c r="H981" s="6" t="n"/>
      <c r="I981" s="6" t="n"/>
      <c r="J981" s="6">
        <f>IF(E981&lt;&gt;"Car/Van","",SUMIFS($I$8:I981,$E$8:E981,"Car/Van",$A$8:A981,"&gt;="&amp;='Settings &amp; Rates'!$B$3,$A$8:A981,"&lt;="&amp;='Settings &amp; Rates'!$B$4))</f>
        <v/>
      </c>
      <c r="K981" s="6">
        <f>IFERROR(IF(I981=0,"",IF(E981="Car/Van",  (MIN(MAX(='Settings &amp; Rates'!$B$13-SUMIFS($I$8:I980,$E$8:E980,"Car/Van",$A$8:A980,"&gt;="&amp;='Settings &amp; Rates'!$B$3,$A$8:A980,"&lt;="&amp;='Settings &amp; Rates'!$B$4)),I981)*='Settings &amp; Rates'!$B$8  +MAX(I981-MAX(0,='Settings &amp; Rates'!$B$13-SUMIFS($I$8:I980,$E$8:E980,"Car/Van",$A$8:A980,"&gt;="&amp;='Settings &amp; Rates'!$B$3,$A$8:A980,"&lt;="&amp;='Settings &amp; Rates'!$B$4)),0)*='Settings &amp; Rates'!$B$9)/I981,IF(E981="Motorcycle",='Settings &amp; Rates'!$B$10,IF(E981="Bicycle",='Settings &amp; Rates'!$B$11,"")))),"")</f>
        <v/>
      </c>
      <c r="L981" s="6">
        <f>IF(E981="Car/Van",='Settings &amp; Rates'!$B$12*F981,0)</f>
        <v/>
      </c>
      <c r="M981" s="7">
        <f>IFERROR(IF(I981=0,"",IF(E981="Car/Van",  MIN(MAX(='Settings &amp; Rates'!$B$13-SUMIFS($I$8:I980,$E$8:E980,"Car/Van",$A$8:A980,"&gt;="&amp;='Settings &amp; Rates'!$B$3,$A$8:A980,"&lt;="&amp;='Settings &amp; Rates'!$B$4)),I981)*='Settings &amp; Rates'!$B$8 +MAX(I981-MAX(0,='Settings &amp; Rates'!$B$13-SUMIFS($I$8:I980,$E$8:E980,"Car/Van",$A$8:A980,"&gt;="&amp;='Settings &amp; Rates'!$B$3,$A$8:A980,"&lt;="&amp;='Settings &amp; Rates'!$B$4)),0)*='Settings &amp; Rates'!$B$9 +I981*F981*='Settings &amp; Rates'!$B$12,IF(E981="Motorcycle",I981*='Settings &amp; Rates'!$B$10,IF(E981="Bicycle",I981*='Settings &amp; Rates'!$B$11,0)))),"")</f>
        <v/>
      </c>
      <c r="N981" s="6" t="n"/>
    </row>
    <row r="982">
      <c r="A982" s="5" t="n"/>
      <c r="B982" s="6" t="n"/>
      <c r="C982" s="6" t="n"/>
      <c r="D982" s="6" t="n"/>
      <c r="E982" s="6" t="n"/>
      <c r="F982" s="6" t="n"/>
      <c r="G982" s="6" t="n"/>
      <c r="H982" s="6" t="n"/>
      <c r="I982" s="6" t="n"/>
      <c r="J982" s="6">
        <f>IF(E982&lt;&gt;"Car/Van","",SUMIFS($I$8:I982,$E$8:E982,"Car/Van",$A$8:A982,"&gt;="&amp;='Settings &amp; Rates'!$B$3,$A$8:A982,"&lt;="&amp;='Settings &amp; Rates'!$B$4))</f>
        <v/>
      </c>
      <c r="K982" s="6">
        <f>IFERROR(IF(I982=0,"",IF(E982="Car/Van",  (MIN(MAX(='Settings &amp; Rates'!$B$13-SUMIFS($I$8:I981,$E$8:E981,"Car/Van",$A$8:A981,"&gt;="&amp;='Settings &amp; Rates'!$B$3,$A$8:A981,"&lt;="&amp;='Settings &amp; Rates'!$B$4)),I982)*='Settings &amp; Rates'!$B$8  +MAX(I982-MAX(0,='Settings &amp; Rates'!$B$13-SUMIFS($I$8:I981,$E$8:E981,"Car/Van",$A$8:A981,"&gt;="&amp;='Settings &amp; Rates'!$B$3,$A$8:A981,"&lt;="&amp;='Settings &amp; Rates'!$B$4)),0)*='Settings &amp; Rates'!$B$9)/I982,IF(E982="Motorcycle",='Settings &amp; Rates'!$B$10,IF(E982="Bicycle",='Settings &amp; Rates'!$B$11,"")))),"")</f>
        <v/>
      </c>
      <c r="L982" s="6">
        <f>IF(E982="Car/Van",='Settings &amp; Rates'!$B$12*F982,0)</f>
        <v/>
      </c>
      <c r="M982" s="7">
        <f>IFERROR(IF(I982=0,"",IF(E982="Car/Van",  MIN(MAX(='Settings &amp; Rates'!$B$13-SUMIFS($I$8:I981,$E$8:E981,"Car/Van",$A$8:A981,"&gt;="&amp;='Settings &amp; Rates'!$B$3,$A$8:A981,"&lt;="&amp;='Settings &amp; Rates'!$B$4)),I982)*='Settings &amp; Rates'!$B$8 +MAX(I982-MAX(0,='Settings &amp; Rates'!$B$13-SUMIFS($I$8:I981,$E$8:E981,"Car/Van",$A$8:A981,"&gt;="&amp;='Settings &amp; Rates'!$B$3,$A$8:A981,"&lt;="&amp;='Settings &amp; Rates'!$B$4)),0)*='Settings &amp; Rates'!$B$9 +I982*F982*='Settings &amp; Rates'!$B$12,IF(E982="Motorcycle",I982*='Settings &amp; Rates'!$B$10,IF(E982="Bicycle",I982*='Settings &amp; Rates'!$B$11,0)))),"")</f>
        <v/>
      </c>
      <c r="N982" s="6" t="n"/>
    </row>
    <row r="983">
      <c r="A983" s="5" t="n"/>
      <c r="B983" s="6" t="n"/>
      <c r="C983" s="6" t="n"/>
      <c r="D983" s="6" t="n"/>
      <c r="E983" s="6" t="n"/>
      <c r="F983" s="6" t="n"/>
      <c r="G983" s="6" t="n"/>
      <c r="H983" s="6" t="n"/>
      <c r="I983" s="6" t="n"/>
      <c r="J983" s="6">
        <f>IF(E983&lt;&gt;"Car/Van","",SUMIFS($I$8:I983,$E$8:E983,"Car/Van",$A$8:A983,"&gt;="&amp;='Settings &amp; Rates'!$B$3,$A$8:A983,"&lt;="&amp;='Settings &amp; Rates'!$B$4))</f>
        <v/>
      </c>
      <c r="K983" s="6">
        <f>IFERROR(IF(I983=0,"",IF(E983="Car/Van",  (MIN(MAX(='Settings &amp; Rates'!$B$13-SUMIFS($I$8:I982,$E$8:E982,"Car/Van",$A$8:A982,"&gt;="&amp;='Settings &amp; Rates'!$B$3,$A$8:A982,"&lt;="&amp;='Settings &amp; Rates'!$B$4)),I983)*='Settings &amp; Rates'!$B$8  +MAX(I983-MAX(0,='Settings &amp; Rates'!$B$13-SUMIFS($I$8:I982,$E$8:E982,"Car/Van",$A$8:A982,"&gt;="&amp;='Settings &amp; Rates'!$B$3,$A$8:A982,"&lt;="&amp;='Settings &amp; Rates'!$B$4)),0)*='Settings &amp; Rates'!$B$9)/I983,IF(E983="Motorcycle",='Settings &amp; Rates'!$B$10,IF(E983="Bicycle",='Settings &amp; Rates'!$B$11,"")))),"")</f>
        <v/>
      </c>
      <c r="L983" s="6">
        <f>IF(E983="Car/Van",='Settings &amp; Rates'!$B$12*F983,0)</f>
        <v/>
      </c>
      <c r="M983" s="7">
        <f>IFERROR(IF(I983=0,"",IF(E983="Car/Van",  MIN(MAX(='Settings &amp; Rates'!$B$13-SUMIFS($I$8:I982,$E$8:E982,"Car/Van",$A$8:A982,"&gt;="&amp;='Settings &amp; Rates'!$B$3,$A$8:A982,"&lt;="&amp;='Settings &amp; Rates'!$B$4)),I983)*='Settings &amp; Rates'!$B$8 +MAX(I983-MAX(0,='Settings &amp; Rates'!$B$13-SUMIFS($I$8:I982,$E$8:E982,"Car/Van",$A$8:A982,"&gt;="&amp;='Settings &amp; Rates'!$B$3,$A$8:A982,"&lt;="&amp;='Settings &amp; Rates'!$B$4)),0)*='Settings &amp; Rates'!$B$9 +I983*F983*='Settings &amp; Rates'!$B$12,IF(E983="Motorcycle",I983*='Settings &amp; Rates'!$B$10,IF(E983="Bicycle",I983*='Settings &amp; Rates'!$B$11,0)))),"")</f>
        <v/>
      </c>
      <c r="N983" s="6" t="n"/>
    </row>
    <row r="984">
      <c r="A984" s="5" t="n"/>
      <c r="B984" s="6" t="n"/>
      <c r="C984" s="6" t="n"/>
      <c r="D984" s="6" t="n"/>
      <c r="E984" s="6" t="n"/>
      <c r="F984" s="6" t="n"/>
      <c r="G984" s="6" t="n"/>
      <c r="H984" s="6" t="n"/>
      <c r="I984" s="6" t="n"/>
      <c r="J984" s="6">
        <f>IF(E984&lt;&gt;"Car/Van","",SUMIFS($I$8:I984,$E$8:E984,"Car/Van",$A$8:A984,"&gt;="&amp;='Settings &amp; Rates'!$B$3,$A$8:A984,"&lt;="&amp;='Settings &amp; Rates'!$B$4))</f>
        <v/>
      </c>
      <c r="K984" s="6">
        <f>IFERROR(IF(I984=0,"",IF(E984="Car/Van",  (MIN(MAX(='Settings &amp; Rates'!$B$13-SUMIFS($I$8:I983,$E$8:E983,"Car/Van",$A$8:A983,"&gt;="&amp;='Settings &amp; Rates'!$B$3,$A$8:A983,"&lt;="&amp;='Settings &amp; Rates'!$B$4)),I984)*='Settings &amp; Rates'!$B$8  +MAX(I984-MAX(0,='Settings &amp; Rates'!$B$13-SUMIFS($I$8:I983,$E$8:E983,"Car/Van",$A$8:A983,"&gt;="&amp;='Settings &amp; Rates'!$B$3,$A$8:A983,"&lt;="&amp;='Settings &amp; Rates'!$B$4)),0)*='Settings &amp; Rates'!$B$9)/I984,IF(E984="Motorcycle",='Settings &amp; Rates'!$B$10,IF(E984="Bicycle",='Settings &amp; Rates'!$B$11,"")))),"")</f>
        <v/>
      </c>
      <c r="L984" s="6">
        <f>IF(E984="Car/Van",='Settings &amp; Rates'!$B$12*F984,0)</f>
        <v/>
      </c>
      <c r="M984" s="7">
        <f>IFERROR(IF(I984=0,"",IF(E984="Car/Van",  MIN(MAX(='Settings &amp; Rates'!$B$13-SUMIFS($I$8:I983,$E$8:E983,"Car/Van",$A$8:A983,"&gt;="&amp;='Settings &amp; Rates'!$B$3,$A$8:A983,"&lt;="&amp;='Settings &amp; Rates'!$B$4)),I984)*='Settings &amp; Rates'!$B$8 +MAX(I984-MAX(0,='Settings &amp; Rates'!$B$13-SUMIFS($I$8:I983,$E$8:E983,"Car/Van",$A$8:A983,"&gt;="&amp;='Settings &amp; Rates'!$B$3,$A$8:A983,"&lt;="&amp;='Settings &amp; Rates'!$B$4)),0)*='Settings &amp; Rates'!$B$9 +I984*F984*='Settings &amp; Rates'!$B$12,IF(E984="Motorcycle",I984*='Settings &amp; Rates'!$B$10,IF(E984="Bicycle",I984*='Settings &amp; Rates'!$B$11,0)))),"")</f>
        <v/>
      </c>
      <c r="N984" s="6" t="n"/>
    </row>
    <row r="985">
      <c r="A985" s="5" t="n"/>
      <c r="B985" s="6" t="n"/>
      <c r="C985" s="6" t="n"/>
      <c r="D985" s="6" t="n"/>
      <c r="E985" s="6" t="n"/>
      <c r="F985" s="6" t="n"/>
      <c r="G985" s="6" t="n"/>
      <c r="H985" s="6" t="n"/>
      <c r="I985" s="6" t="n"/>
      <c r="J985" s="6">
        <f>IF(E985&lt;&gt;"Car/Van","",SUMIFS($I$8:I985,$E$8:E985,"Car/Van",$A$8:A985,"&gt;="&amp;='Settings &amp; Rates'!$B$3,$A$8:A985,"&lt;="&amp;='Settings &amp; Rates'!$B$4))</f>
        <v/>
      </c>
      <c r="K985" s="6">
        <f>IFERROR(IF(I985=0,"",IF(E985="Car/Van",  (MIN(MAX(='Settings &amp; Rates'!$B$13-SUMIFS($I$8:I984,$E$8:E984,"Car/Van",$A$8:A984,"&gt;="&amp;='Settings &amp; Rates'!$B$3,$A$8:A984,"&lt;="&amp;='Settings &amp; Rates'!$B$4)),I985)*='Settings &amp; Rates'!$B$8  +MAX(I985-MAX(0,='Settings &amp; Rates'!$B$13-SUMIFS($I$8:I984,$E$8:E984,"Car/Van",$A$8:A984,"&gt;="&amp;='Settings &amp; Rates'!$B$3,$A$8:A984,"&lt;="&amp;='Settings &amp; Rates'!$B$4)),0)*='Settings &amp; Rates'!$B$9)/I985,IF(E985="Motorcycle",='Settings &amp; Rates'!$B$10,IF(E985="Bicycle",='Settings &amp; Rates'!$B$11,"")))),"")</f>
        <v/>
      </c>
      <c r="L985" s="6">
        <f>IF(E985="Car/Van",='Settings &amp; Rates'!$B$12*F985,0)</f>
        <v/>
      </c>
      <c r="M985" s="7">
        <f>IFERROR(IF(I985=0,"",IF(E985="Car/Van",  MIN(MAX(='Settings &amp; Rates'!$B$13-SUMIFS($I$8:I984,$E$8:E984,"Car/Van",$A$8:A984,"&gt;="&amp;='Settings &amp; Rates'!$B$3,$A$8:A984,"&lt;="&amp;='Settings &amp; Rates'!$B$4)),I985)*='Settings &amp; Rates'!$B$8 +MAX(I985-MAX(0,='Settings &amp; Rates'!$B$13-SUMIFS($I$8:I984,$E$8:E984,"Car/Van",$A$8:A984,"&gt;="&amp;='Settings &amp; Rates'!$B$3,$A$8:A984,"&lt;="&amp;='Settings &amp; Rates'!$B$4)),0)*='Settings &amp; Rates'!$B$9 +I985*F985*='Settings &amp; Rates'!$B$12,IF(E985="Motorcycle",I985*='Settings &amp; Rates'!$B$10,IF(E985="Bicycle",I985*='Settings &amp; Rates'!$B$11,0)))),"")</f>
        <v/>
      </c>
      <c r="N985" s="6" t="n"/>
    </row>
    <row r="986">
      <c r="A986" s="5" t="n"/>
      <c r="B986" s="6" t="n"/>
      <c r="C986" s="6" t="n"/>
      <c r="D986" s="6" t="n"/>
      <c r="E986" s="6" t="n"/>
      <c r="F986" s="6" t="n"/>
      <c r="G986" s="6" t="n"/>
      <c r="H986" s="6" t="n"/>
      <c r="I986" s="6" t="n"/>
      <c r="J986" s="6">
        <f>IF(E986&lt;&gt;"Car/Van","",SUMIFS($I$8:I986,$E$8:E986,"Car/Van",$A$8:A986,"&gt;="&amp;='Settings &amp; Rates'!$B$3,$A$8:A986,"&lt;="&amp;='Settings &amp; Rates'!$B$4))</f>
        <v/>
      </c>
      <c r="K986" s="6">
        <f>IFERROR(IF(I986=0,"",IF(E986="Car/Van",  (MIN(MAX(='Settings &amp; Rates'!$B$13-SUMIFS($I$8:I985,$E$8:E985,"Car/Van",$A$8:A985,"&gt;="&amp;='Settings &amp; Rates'!$B$3,$A$8:A985,"&lt;="&amp;='Settings &amp; Rates'!$B$4)),I986)*='Settings &amp; Rates'!$B$8  +MAX(I986-MAX(0,='Settings &amp; Rates'!$B$13-SUMIFS($I$8:I985,$E$8:E985,"Car/Van",$A$8:A985,"&gt;="&amp;='Settings &amp; Rates'!$B$3,$A$8:A985,"&lt;="&amp;='Settings &amp; Rates'!$B$4)),0)*='Settings &amp; Rates'!$B$9)/I986,IF(E986="Motorcycle",='Settings &amp; Rates'!$B$10,IF(E986="Bicycle",='Settings &amp; Rates'!$B$11,"")))),"")</f>
        <v/>
      </c>
      <c r="L986" s="6">
        <f>IF(E986="Car/Van",='Settings &amp; Rates'!$B$12*F986,0)</f>
        <v/>
      </c>
      <c r="M986" s="7">
        <f>IFERROR(IF(I986=0,"",IF(E986="Car/Van",  MIN(MAX(='Settings &amp; Rates'!$B$13-SUMIFS($I$8:I985,$E$8:E985,"Car/Van",$A$8:A985,"&gt;="&amp;='Settings &amp; Rates'!$B$3,$A$8:A985,"&lt;="&amp;='Settings &amp; Rates'!$B$4)),I986)*='Settings &amp; Rates'!$B$8 +MAX(I986-MAX(0,='Settings &amp; Rates'!$B$13-SUMIFS($I$8:I985,$E$8:E985,"Car/Van",$A$8:A985,"&gt;="&amp;='Settings &amp; Rates'!$B$3,$A$8:A985,"&lt;="&amp;='Settings &amp; Rates'!$B$4)),0)*='Settings &amp; Rates'!$B$9 +I986*F986*='Settings &amp; Rates'!$B$12,IF(E986="Motorcycle",I986*='Settings &amp; Rates'!$B$10,IF(E986="Bicycle",I986*='Settings &amp; Rates'!$B$11,0)))),"")</f>
        <v/>
      </c>
      <c r="N986" s="6" t="n"/>
    </row>
    <row r="987">
      <c r="A987" s="5" t="n"/>
      <c r="B987" s="6" t="n"/>
      <c r="C987" s="6" t="n"/>
      <c r="D987" s="6" t="n"/>
      <c r="E987" s="6" t="n"/>
      <c r="F987" s="6" t="n"/>
      <c r="G987" s="6" t="n"/>
      <c r="H987" s="6" t="n"/>
      <c r="I987" s="6" t="n"/>
      <c r="J987" s="6">
        <f>IF(E987&lt;&gt;"Car/Van","",SUMIFS($I$8:I987,$E$8:E987,"Car/Van",$A$8:A987,"&gt;="&amp;='Settings &amp; Rates'!$B$3,$A$8:A987,"&lt;="&amp;='Settings &amp; Rates'!$B$4))</f>
        <v/>
      </c>
      <c r="K987" s="6">
        <f>IFERROR(IF(I987=0,"",IF(E987="Car/Van",  (MIN(MAX(='Settings &amp; Rates'!$B$13-SUMIFS($I$8:I986,$E$8:E986,"Car/Van",$A$8:A986,"&gt;="&amp;='Settings &amp; Rates'!$B$3,$A$8:A986,"&lt;="&amp;='Settings &amp; Rates'!$B$4)),I987)*='Settings &amp; Rates'!$B$8  +MAX(I987-MAX(0,='Settings &amp; Rates'!$B$13-SUMIFS($I$8:I986,$E$8:E986,"Car/Van",$A$8:A986,"&gt;="&amp;='Settings &amp; Rates'!$B$3,$A$8:A986,"&lt;="&amp;='Settings &amp; Rates'!$B$4)),0)*='Settings &amp; Rates'!$B$9)/I987,IF(E987="Motorcycle",='Settings &amp; Rates'!$B$10,IF(E987="Bicycle",='Settings &amp; Rates'!$B$11,"")))),"")</f>
        <v/>
      </c>
      <c r="L987" s="6">
        <f>IF(E987="Car/Van",='Settings &amp; Rates'!$B$12*F987,0)</f>
        <v/>
      </c>
      <c r="M987" s="7">
        <f>IFERROR(IF(I987=0,"",IF(E987="Car/Van",  MIN(MAX(='Settings &amp; Rates'!$B$13-SUMIFS($I$8:I986,$E$8:E986,"Car/Van",$A$8:A986,"&gt;="&amp;='Settings &amp; Rates'!$B$3,$A$8:A986,"&lt;="&amp;='Settings &amp; Rates'!$B$4)),I987)*='Settings &amp; Rates'!$B$8 +MAX(I987-MAX(0,='Settings &amp; Rates'!$B$13-SUMIFS($I$8:I986,$E$8:E986,"Car/Van",$A$8:A986,"&gt;="&amp;='Settings &amp; Rates'!$B$3,$A$8:A986,"&lt;="&amp;='Settings &amp; Rates'!$B$4)),0)*='Settings &amp; Rates'!$B$9 +I987*F987*='Settings &amp; Rates'!$B$12,IF(E987="Motorcycle",I987*='Settings &amp; Rates'!$B$10,IF(E987="Bicycle",I987*='Settings &amp; Rates'!$B$11,0)))),"")</f>
        <v/>
      </c>
      <c r="N987" s="6" t="n"/>
    </row>
    <row r="988">
      <c r="A988" s="5" t="n"/>
      <c r="B988" s="6" t="n"/>
      <c r="C988" s="6" t="n"/>
      <c r="D988" s="6" t="n"/>
      <c r="E988" s="6" t="n"/>
      <c r="F988" s="6" t="n"/>
      <c r="G988" s="6" t="n"/>
      <c r="H988" s="6" t="n"/>
      <c r="I988" s="6" t="n"/>
      <c r="J988" s="6">
        <f>IF(E988&lt;&gt;"Car/Van","",SUMIFS($I$8:I988,$E$8:E988,"Car/Van",$A$8:A988,"&gt;="&amp;='Settings &amp; Rates'!$B$3,$A$8:A988,"&lt;="&amp;='Settings &amp; Rates'!$B$4))</f>
        <v/>
      </c>
      <c r="K988" s="6">
        <f>IFERROR(IF(I988=0,"",IF(E988="Car/Van",  (MIN(MAX(='Settings &amp; Rates'!$B$13-SUMIFS($I$8:I987,$E$8:E987,"Car/Van",$A$8:A987,"&gt;="&amp;='Settings &amp; Rates'!$B$3,$A$8:A987,"&lt;="&amp;='Settings &amp; Rates'!$B$4)),I988)*='Settings &amp; Rates'!$B$8  +MAX(I988-MAX(0,='Settings &amp; Rates'!$B$13-SUMIFS($I$8:I987,$E$8:E987,"Car/Van",$A$8:A987,"&gt;="&amp;='Settings &amp; Rates'!$B$3,$A$8:A987,"&lt;="&amp;='Settings &amp; Rates'!$B$4)),0)*='Settings &amp; Rates'!$B$9)/I988,IF(E988="Motorcycle",='Settings &amp; Rates'!$B$10,IF(E988="Bicycle",='Settings &amp; Rates'!$B$11,"")))),"")</f>
        <v/>
      </c>
      <c r="L988" s="6">
        <f>IF(E988="Car/Van",='Settings &amp; Rates'!$B$12*F988,0)</f>
        <v/>
      </c>
      <c r="M988" s="7">
        <f>IFERROR(IF(I988=0,"",IF(E988="Car/Van",  MIN(MAX(='Settings &amp; Rates'!$B$13-SUMIFS($I$8:I987,$E$8:E987,"Car/Van",$A$8:A987,"&gt;="&amp;='Settings &amp; Rates'!$B$3,$A$8:A987,"&lt;="&amp;='Settings &amp; Rates'!$B$4)),I988)*='Settings &amp; Rates'!$B$8 +MAX(I988-MAX(0,='Settings &amp; Rates'!$B$13-SUMIFS($I$8:I987,$E$8:E987,"Car/Van",$A$8:A987,"&gt;="&amp;='Settings &amp; Rates'!$B$3,$A$8:A987,"&lt;="&amp;='Settings &amp; Rates'!$B$4)),0)*='Settings &amp; Rates'!$B$9 +I988*F988*='Settings &amp; Rates'!$B$12,IF(E988="Motorcycle",I988*='Settings &amp; Rates'!$B$10,IF(E988="Bicycle",I988*='Settings &amp; Rates'!$B$11,0)))),"")</f>
        <v/>
      </c>
      <c r="N988" s="6" t="n"/>
    </row>
    <row r="989">
      <c r="A989" s="5" t="n"/>
      <c r="B989" s="6" t="n"/>
      <c r="C989" s="6" t="n"/>
      <c r="D989" s="6" t="n"/>
      <c r="E989" s="6" t="n"/>
      <c r="F989" s="6" t="n"/>
      <c r="G989" s="6" t="n"/>
      <c r="H989" s="6" t="n"/>
      <c r="I989" s="6" t="n"/>
      <c r="J989" s="6">
        <f>IF(E989&lt;&gt;"Car/Van","",SUMIFS($I$8:I989,$E$8:E989,"Car/Van",$A$8:A989,"&gt;="&amp;='Settings &amp; Rates'!$B$3,$A$8:A989,"&lt;="&amp;='Settings &amp; Rates'!$B$4))</f>
        <v/>
      </c>
      <c r="K989" s="6">
        <f>IFERROR(IF(I989=0,"",IF(E989="Car/Van",  (MIN(MAX(='Settings &amp; Rates'!$B$13-SUMIFS($I$8:I988,$E$8:E988,"Car/Van",$A$8:A988,"&gt;="&amp;='Settings &amp; Rates'!$B$3,$A$8:A988,"&lt;="&amp;='Settings &amp; Rates'!$B$4)),I989)*='Settings &amp; Rates'!$B$8  +MAX(I989-MAX(0,='Settings &amp; Rates'!$B$13-SUMIFS($I$8:I988,$E$8:E988,"Car/Van",$A$8:A988,"&gt;="&amp;='Settings &amp; Rates'!$B$3,$A$8:A988,"&lt;="&amp;='Settings &amp; Rates'!$B$4)),0)*='Settings &amp; Rates'!$B$9)/I989,IF(E989="Motorcycle",='Settings &amp; Rates'!$B$10,IF(E989="Bicycle",='Settings &amp; Rates'!$B$11,"")))),"")</f>
        <v/>
      </c>
      <c r="L989" s="6">
        <f>IF(E989="Car/Van",='Settings &amp; Rates'!$B$12*F989,0)</f>
        <v/>
      </c>
      <c r="M989" s="7">
        <f>IFERROR(IF(I989=0,"",IF(E989="Car/Van",  MIN(MAX(='Settings &amp; Rates'!$B$13-SUMIFS($I$8:I988,$E$8:E988,"Car/Van",$A$8:A988,"&gt;="&amp;='Settings &amp; Rates'!$B$3,$A$8:A988,"&lt;="&amp;='Settings &amp; Rates'!$B$4)),I989)*='Settings &amp; Rates'!$B$8 +MAX(I989-MAX(0,='Settings &amp; Rates'!$B$13-SUMIFS($I$8:I988,$E$8:E988,"Car/Van",$A$8:A988,"&gt;="&amp;='Settings &amp; Rates'!$B$3,$A$8:A988,"&lt;="&amp;='Settings &amp; Rates'!$B$4)),0)*='Settings &amp; Rates'!$B$9 +I989*F989*='Settings &amp; Rates'!$B$12,IF(E989="Motorcycle",I989*='Settings &amp; Rates'!$B$10,IF(E989="Bicycle",I989*='Settings &amp; Rates'!$B$11,0)))),"")</f>
        <v/>
      </c>
      <c r="N989" s="6" t="n"/>
    </row>
    <row r="990">
      <c r="A990" s="5" t="n"/>
      <c r="B990" s="6" t="n"/>
      <c r="C990" s="6" t="n"/>
      <c r="D990" s="6" t="n"/>
      <c r="E990" s="6" t="n"/>
      <c r="F990" s="6" t="n"/>
      <c r="G990" s="6" t="n"/>
      <c r="H990" s="6" t="n"/>
      <c r="I990" s="6" t="n"/>
      <c r="J990" s="6">
        <f>IF(E990&lt;&gt;"Car/Van","",SUMIFS($I$8:I990,$E$8:E990,"Car/Van",$A$8:A990,"&gt;="&amp;='Settings &amp; Rates'!$B$3,$A$8:A990,"&lt;="&amp;='Settings &amp; Rates'!$B$4))</f>
        <v/>
      </c>
      <c r="K990" s="6">
        <f>IFERROR(IF(I990=0,"",IF(E990="Car/Van",  (MIN(MAX(='Settings &amp; Rates'!$B$13-SUMIFS($I$8:I989,$E$8:E989,"Car/Van",$A$8:A989,"&gt;="&amp;='Settings &amp; Rates'!$B$3,$A$8:A989,"&lt;="&amp;='Settings &amp; Rates'!$B$4)),I990)*='Settings &amp; Rates'!$B$8  +MAX(I990-MAX(0,='Settings &amp; Rates'!$B$13-SUMIFS($I$8:I989,$E$8:E989,"Car/Van",$A$8:A989,"&gt;="&amp;='Settings &amp; Rates'!$B$3,$A$8:A989,"&lt;="&amp;='Settings &amp; Rates'!$B$4)),0)*='Settings &amp; Rates'!$B$9)/I990,IF(E990="Motorcycle",='Settings &amp; Rates'!$B$10,IF(E990="Bicycle",='Settings &amp; Rates'!$B$11,"")))),"")</f>
        <v/>
      </c>
      <c r="L990" s="6">
        <f>IF(E990="Car/Van",='Settings &amp; Rates'!$B$12*F990,0)</f>
        <v/>
      </c>
      <c r="M990" s="7">
        <f>IFERROR(IF(I990=0,"",IF(E990="Car/Van",  MIN(MAX(='Settings &amp; Rates'!$B$13-SUMIFS($I$8:I989,$E$8:E989,"Car/Van",$A$8:A989,"&gt;="&amp;='Settings &amp; Rates'!$B$3,$A$8:A989,"&lt;="&amp;='Settings &amp; Rates'!$B$4)),I990)*='Settings &amp; Rates'!$B$8 +MAX(I990-MAX(0,='Settings &amp; Rates'!$B$13-SUMIFS($I$8:I989,$E$8:E989,"Car/Van",$A$8:A989,"&gt;="&amp;='Settings &amp; Rates'!$B$3,$A$8:A989,"&lt;="&amp;='Settings &amp; Rates'!$B$4)),0)*='Settings &amp; Rates'!$B$9 +I990*F990*='Settings &amp; Rates'!$B$12,IF(E990="Motorcycle",I990*='Settings &amp; Rates'!$B$10,IF(E990="Bicycle",I990*='Settings &amp; Rates'!$B$11,0)))),"")</f>
        <v/>
      </c>
      <c r="N990" s="6" t="n"/>
    </row>
    <row r="991">
      <c r="A991" s="5" t="n"/>
      <c r="B991" s="6" t="n"/>
      <c r="C991" s="6" t="n"/>
      <c r="D991" s="6" t="n"/>
      <c r="E991" s="6" t="n"/>
      <c r="F991" s="6" t="n"/>
      <c r="G991" s="6" t="n"/>
      <c r="H991" s="6" t="n"/>
      <c r="I991" s="6" t="n"/>
      <c r="J991" s="6">
        <f>IF(E991&lt;&gt;"Car/Van","",SUMIFS($I$8:I991,$E$8:E991,"Car/Van",$A$8:A991,"&gt;="&amp;='Settings &amp; Rates'!$B$3,$A$8:A991,"&lt;="&amp;='Settings &amp; Rates'!$B$4))</f>
        <v/>
      </c>
      <c r="K991" s="6">
        <f>IFERROR(IF(I991=0,"",IF(E991="Car/Van",  (MIN(MAX(='Settings &amp; Rates'!$B$13-SUMIFS($I$8:I990,$E$8:E990,"Car/Van",$A$8:A990,"&gt;="&amp;='Settings &amp; Rates'!$B$3,$A$8:A990,"&lt;="&amp;='Settings &amp; Rates'!$B$4)),I991)*='Settings &amp; Rates'!$B$8  +MAX(I991-MAX(0,='Settings &amp; Rates'!$B$13-SUMIFS($I$8:I990,$E$8:E990,"Car/Van",$A$8:A990,"&gt;="&amp;='Settings &amp; Rates'!$B$3,$A$8:A990,"&lt;="&amp;='Settings &amp; Rates'!$B$4)),0)*='Settings &amp; Rates'!$B$9)/I991,IF(E991="Motorcycle",='Settings &amp; Rates'!$B$10,IF(E991="Bicycle",='Settings &amp; Rates'!$B$11,"")))),"")</f>
        <v/>
      </c>
      <c r="L991" s="6">
        <f>IF(E991="Car/Van",='Settings &amp; Rates'!$B$12*F991,0)</f>
        <v/>
      </c>
      <c r="M991" s="7">
        <f>IFERROR(IF(I991=0,"",IF(E991="Car/Van",  MIN(MAX(='Settings &amp; Rates'!$B$13-SUMIFS($I$8:I990,$E$8:E990,"Car/Van",$A$8:A990,"&gt;="&amp;='Settings &amp; Rates'!$B$3,$A$8:A990,"&lt;="&amp;='Settings &amp; Rates'!$B$4)),I991)*='Settings &amp; Rates'!$B$8 +MAX(I991-MAX(0,='Settings &amp; Rates'!$B$13-SUMIFS($I$8:I990,$E$8:E990,"Car/Van",$A$8:A990,"&gt;="&amp;='Settings &amp; Rates'!$B$3,$A$8:A990,"&lt;="&amp;='Settings &amp; Rates'!$B$4)),0)*='Settings &amp; Rates'!$B$9 +I991*F991*='Settings &amp; Rates'!$B$12,IF(E991="Motorcycle",I991*='Settings &amp; Rates'!$B$10,IF(E991="Bicycle",I991*='Settings &amp; Rates'!$B$11,0)))),"")</f>
        <v/>
      </c>
      <c r="N991" s="6" t="n"/>
    </row>
    <row r="992">
      <c r="A992" s="5" t="n"/>
      <c r="B992" s="6" t="n"/>
      <c r="C992" s="6" t="n"/>
      <c r="D992" s="6" t="n"/>
      <c r="E992" s="6" t="n"/>
      <c r="F992" s="6" t="n"/>
      <c r="G992" s="6" t="n"/>
      <c r="H992" s="6" t="n"/>
      <c r="I992" s="6" t="n"/>
      <c r="J992" s="6">
        <f>IF(E992&lt;&gt;"Car/Van","",SUMIFS($I$8:I992,$E$8:E992,"Car/Van",$A$8:A992,"&gt;="&amp;='Settings &amp; Rates'!$B$3,$A$8:A992,"&lt;="&amp;='Settings &amp; Rates'!$B$4))</f>
        <v/>
      </c>
      <c r="K992" s="6">
        <f>IFERROR(IF(I992=0,"",IF(E992="Car/Van",  (MIN(MAX(='Settings &amp; Rates'!$B$13-SUMIFS($I$8:I991,$E$8:E991,"Car/Van",$A$8:A991,"&gt;="&amp;='Settings &amp; Rates'!$B$3,$A$8:A991,"&lt;="&amp;='Settings &amp; Rates'!$B$4)),I992)*='Settings &amp; Rates'!$B$8  +MAX(I992-MAX(0,='Settings &amp; Rates'!$B$13-SUMIFS($I$8:I991,$E$8:E991,"Car/Van",$A$8:A991,"&gt;="&amp;='Settings &amp; Rates'!$B$3,$A$8:A991,"&lt;="&amp;='Settings &amp; Rates'!$B$4)),0)*='Settings &amp; Rates'!$B$9)/I992,IF(E992="Motorcycle",='Settings &amp; Rates'!$B$10,IF(E992="Bicycle",='Settings &amp; Rates'!$B$11,"")))),"")</f>
        <v/>
      </c>
      <c r="L992" s="6">
        <f>IF(E992="Car/Van",='Settings &amp; Rates'!$B$12*F992,0)</f>
        <v/>
      </c>
      <c r="M992" s="7">
        <f>IFERROR(IF(I992=0,"",IF(E992="Car/Van",  MIN(MAX(='Settings &amp; Rates'!$B$13-SUMIFS($I$8:I991,$E$8:E991,"Car/Van",$A$8:A991,"&gt;="&amp;='Settings &amp; Rates'!$B$3,$A$8:A991,"&lt;="&amp;='Settings &amp; Rates'!$B$4)),I992)*='Settings &amp; Rates'!$B$8 +MAX(I992-MAX(0,='Settings &amp; Rates'!$B$13-SUMIFS($I$8:I991,$E$8:E991,"Car/Van",$A$8:A991,"&gt;="&amp;='Settings &amp; Rates'!$B$3,$A$8:A991,"&lt;="&amp;='Settings &amp; Rates'!$B$4)),0)*='Settings &amp; Rates'!$B$9 +I992*F992*='Settings &amp; Rates'!$B$12,IF(E992="Motorcycle",I992*='Settings &amp; Rates'!$B$10,IF(E992="Bicycle",I992*='Settings &amp; Rates'!$B$11,0)))),"")</f>
        <v/>
      </c>
      <c r="N992" s="6" t="n"/>
    </row>
    <row r="993">
      <c r="A993" s="5" t="n"/>
      <c r="B993" s="6" t="n"/>
      <c r="C993" s="6" t="n"/>
      <c r="D993" s="6" t="n"/>
      <c r="E993" s="6" t="n"/>
      <c r="F993" s="6" t="n"/>
      <c r="G993" s="6" t="n"/>
      <c r="H993" s="6" t="n"/>
      <c r="I993" s="6" t="n"/>
      <c r="J993" s="6">
        <f>IF(E993&lt;&gt;"Car/Van","",SUMIFS($I$8:I993,$E$8:E993,"Car/Van",$A$8:A993,"&gt;="&amp;='Settings &amp; Rates'!$B$3,$A$8:A993,"&lt;="&amp;='Settings &amp; Rates'!$B$4))</f>
        <v/>
      </c>
      <c r="K993" s="6">
        <f>IFERROR(IF(I993=0,"",IF(E993="Car/Van",  (MIN(MAX(='Settings &amp; Rates'!$B$13-SUMIFS($I$8:I992,$E$8:E992,"Car/Van",$A$8:A992,"&gt;="&amp;='Settings &amp; Rates'!$B$3,$A$8:A992,"&lt;="&amp;='Settings &amp; Rates'!$B$4)),I993)*='Settings &amp; Rates'!$B$8  +MAX(I993-MAX(0,='Settings &amp; Rates'!$B$13-SUMIFS($I$8:I992,$E$8:E992,"Car/Van",$A$8:A992,"&gt;="&amp;='Settings &amp; Rates'!$B$3,$A$8:A992,"&lt;="&amp;='Settings &amp; Rates'!$B$4)),0)*='Settings &amp; Rates'!$B$9)/I993,IF(E993="Motorcycle",='Settings &amp; Rates'!$B$10,IF(E993="Bicycle",='Settings &amp; Rates'!$B$11,"")))),"")</f>
        <v/>
      </c>
      <c r="L993" s="6">
        <f>IF(E993="Car/Van",='Settings &amp; Rates'!$B$12*F993,0)</f>
        <v/>
      </c>
      <c r="M993" s="7">
        <f>IFERROR(IF(I993=0,"",IF(E993="Car/Van",  MIN(MAX(='Settings &amp; Rates'!$B$13-SUMIFS($I$8:I992,$E$8:E992,"Car/Van",$A$8:A992,"&gt;="&amp;='Settings &amp; Rates'!$B$3,$A$8:A992,"&lt;="&amp;='Settings &amp; Rates'!$B$4)),I993)*='Settings &amp; Rates'!$B$8 +MAX(I993-MAX(0,='Settings &amp; Rates'!$B$13-SUMIFS($I$8:I992,$E$8:E992,"Car/Van",$A$8:A992,"&gt;="&amp;='Settings &amp; Rates'!$B$3,$A$8:A992,"&lt;="&amp;='Settings &amp; Rates'!$B$4)),0)*='Settings &amp; Rates'!$B$9 +I993*F993*='Settings &amp; Rates'!$B$12,IF(E993="Motorcycle",I993*='Settings &amp; Rates'!$B$10,IF(E993="Bicycle",I993*='Settings &amp; Rates'!$B$11,0)))),"")</f>
        <v/>
      </c>
      <c r="N993" s="6" t="n"/>
    </row>
    <row r="994">
      <c r="A994" s="5" t="n"/>
      <c r="B994" s="6" t="n"/>
      <c r="C994" s="6" t="n"/>
      <c r="D994" s="6" t="n"/>
      <c r="E994" s="6" t="n"/>
      <c r="F994" s="6" t="n"/>
      <c r="G994" s="6" t="n"/>
      <c r="H994" s="6" t="n"/>
      <c r="I994" s="6" t="n"/>
      <c r="J994" s="6">
        <f>IF(E994&lt;&gt;"Car/Van","",SUMIFS($I$8:I994,$E$8:E994,"Car/Van",$A$8:A994,"&gt;="&amp;='Settings &amp; Rates'!$B$3,$A$8:A994,"&lt;="&amp;='Settings &amp; Rates'!$B$4))</f>
        <v/>
      </c>
      <c r="K994" s="6">
        <f>IFERROR(IF(I994=0,"",IF(E994="Car/Van",  (MIN(MAX(='Settings &amp; Rates'!$B$13-SUMIFS($I$8:I993,$E$8:E993,"Car/Van",$A$8:A993,"&gt;="&amp;='Settings &amp; Rates'!$B$3,$A$8:A993,"&lt;="&amp;='Settings &amp; Rates'!$B$4)),I994)*='Settings &amp; Rates'!$B$8  +MAX(I994-MAX(0,='Settings &amp; Rates'!$B$13-SUMIFS($I$8:I993,$E$8:E993,"Car/Van",$A$8:A993,"&gt;="&amp;='Settings &amp; Rates'!$B$3,$A$8:A993,"&lt;="&amp;='Settings &amp; Rates'!$B$4)),0)*='Settings &amp; Rates'!$B$9)/I994,IF(E994="Motorcycle",='Settings &amp; Rates'!$B$10,IF(E994="Bicycle",='Settings &amp; Rates'!$B$11,"")))),"")</f>
        <v/>
      </c>
      <c r="L994" s="6">
        <f>IF(E994="Car/Van",='Settings &amp; Rates'!$B$12*F994,0)</f>
        <v/>
      </c>
      <c r="M994" s="7">
        <f>IFERROR(IF(I994=0,"",IF(E994="Car/Van",  MIN(MAX(='Settings &amp; Rates'!$B$13-SUMIFS($I$8:I993,$E$8:E993,"Car/Van",$A$8:A993,"&gt;="&amp;='Settings &amp; Rates'!$B$3,$A$8:A993,"&lt;="&amp;='Settings &amp; Rates'!$B$4)),I994)*='Settings &amp; Rates'!$B$8 +MAX(I994-MAX(0,='Settings &amp; Rates'!$B$13-SUMIFS($I$8:I993,$E$8:E993,"Car/Van",$A$8:A993,"&gt;="&amp;='Settings &amp; Rates'!$B$3,$A$8:A993,"&lt;="&amp;='Settings &amp; Rates'!$B$4)),0)*='Settings &amp; Rates'!$B$9 +I994*F994*='Settings &amp; Rates'!$B$12,IF(E994="Motorcycle",I994*='Settings &amp; Rates'!$B$10,IF(E994="Bicycle",I994*='Settings &amp; Rates'!$B$11,0)))),"")</f>
        <v/>
      </c>
      <c r="N994" s="6" t="n"/>
    </row>
    <row r="995">
      <c r="A995" s="5" t="n"/>
      <c r="B995" s="6" t="n"/>
      <c r="C995" s="6" t="n"/>
      <c r="D995" s="6" t="n"/>
      <c r="E995" s="6" t="n"/>
      <c r="F995" s="6" t="n"/>
      <c r="G995" s="6" t="n"/>
      <c r="H995" s="6" t="n"/>
      <c r="I995" s="6" t="n"/>
      <c r="J995" s="6">
        <f>IF(E995&lt;&gt;"Car/Van","",SUMIFS($I$8:I995,$E$8:E995,"Car/Van",$A$8:A995,"&gt;="&amp;='Settings &amp; Rates'!$B$3,$A$8:A995,"&lt;="&amp;='Settings &amp; Rates'!$B$4))</f>
        <v/>
      </c>
      <c r="K995" s="6">
        <f>IFERROR(IF(I995=0,"",IF(E995="Car/Van",  (MIN(MAX(='Settings &amp; Rates'!$B$13-SUMIFS($I$8:I994,$E$8:E994,"Car/Van",$A$8:A994,"&gt;="&amp;='Settings &amp; Rates'!$B$3,$A$8:A994,"&lt;="&amp;='Settings &amp; Rates'!$B$4)),I995)*='Settings &amp; Rates'!$B$8  +MAX(I995-MAX(0,='Settings &amp; Rates'!$B$13-SUMIFS($I$8:I994,$E$8:E994,"Car/Van",$A$8:A994,"&gt;="&amp;='Settings &amp; Rates'!$B$3,$A$8:A994,"&lt;="&amp;='Settings &amp; Rates'!$B$4)),0)*='Settings &amp; Rates'!$B$9)/I995,IF(E995="Motorcycle",='Settings &amp; Rates'!$B$10,IF(E995="Bicycle",='Settings &amp; Rates'!$B$11,"")))),"")</f>
        <v/>
      </c>
      <c r="L995" s="6">
        <f>IF(E995="Car/Van",='Settings &amp; Rates'!$B$12*F995,0)</f>
        <v/>
      </c>
      <c r="M995" s="7">
        <f>IFERROR(IF(I995=0,"",IF(E995="Car/Van",  MIN(MAX(='Settings &amp; Rates'!$B$13-SUMIFS($I$8:I994,$E$8:E994,"Car/Van",$A$8:A994,"&gt;="&amp;='Settings &amp; Rates'!$B$3,$A$8:A994,"&lt;="&amp;='Settings &amp; Rates'!$B$4)),I995)*='Settings &amp; Rates'!$B$8 +MAX(I995-MAX(0,='Settings &amp; Rates'!$B$13-SUMIFS($I$8:I994,$E$8:E994,"Car/Van",$A$8:A994,"&gt;="&amp;='Settings &amp; Rates'!$B$3,$A$8:A994,"&lt;="&amp;='Settings &amp; Rates'!$B$4)),0)*='Settings &amp; Rates'!$B$9 +I995*F995*='Settings &amp; Rates'!$B$12,IF(E995="Motorcycle",I995*='Settings &amp; Rates'!$B$10,IF(E995="Bicycle",I995*='Settings &amp; Rates'!$B$11,0)))),"")</f>
        <v/>
      </c>
      <c r="N995" s="6" t="n"/>
    </row>
    <row r="996">
      <c r="A996" s="5" t="n"/>
      <c r="B996" s="6" t="n"/>
      <c r="C996" s="6" t="n"/>
      <c r="D996" s="6" t="n"/>
      <c r="E996" s="6" t="n"/>
      <c r="F996" s="6" t="n"/>
      <c r="G996" s="6" t="n"/>
      <c r="H996" s="6" t="n"/>
      <c r="I996" s="6" t="n"/>
      <c r="J996" s="6">
        <f>IF(E996&lt;&gt;"Car/Van","",SUMIFS($I$8:I996,$E$8:E996,"Car/Van",$A$8:A996,"&gt;="&amp;='Settings &amp; Rates'!$B$3,$A$8:A996,"&lt;="&amp;='Settings &amp; Rates'!$B$4))</f>
        <v/>
      </c>
      <c r="K996" s="6">
        <f>IFERROR(IF(I996=0,"",IF(E996="Car/Van",  (MIN(MAX(='Settings &amp; Rates'!$B$13-SUMIFS($I$8:I995,$E$8:E995,"Car/Van",$A$8:A995,"&gt;="&amp;='Settings &amp; Rates'!$B$3,$A$8:A995,"&lt;="&amp;='Settings &amp; Rates'!$B$4)),I996)*='Settings &amp; Rates'!$B$8  +MAX(I996-MAX(0,='Settings &amp; Rates'!$B$13-SUMIFS($I$8:I995,$E$8:E995,"Car/Van",$A$8:A995,"&gt;="&amp;='Settings &amp; Rates'!$B$3,$A$8:A995,"&lt;="&amp;='Settings &amp; Rates'!$B$4)),0)*='Settings &amp; Rates'!$B$9)/I996,IF(E996="Motorcycle",='Settings &amp; Rates'!$B$10,IF(E996="Bicycle",='Settings &amp; Rates'!$B$11,"")))),"")</f>
        <v/>
      </c>
      <c r="L996" s="6">
        <f>IF(E996="Car/Van",='Settings &amp; Rates'!$B$12*F996,0)</f>
        <v/>
      </c>
      <c r="M996" s="7">
        <f>IFERROR(IF(I996=0,"",IF(E996="Car/Van",  MIN(MAX(='Settings &amp; Rates'!$B$13-SUMIFS($I$8:I995,$E$8:E995,"Car/Van",$A$8:A995,"&gt;="&amp;='Settings &amp; Rates'!$B$3,$A$8:A995,"&lt;="&amp;='Settings &amp; Rates'!$B$4)),I996)*='Settings &amp; Rates'!$B$8 +MAX(I996-MAX(0,='Settings &amp; Rates'!$B$13-SUMIFS($I$8:I995,$E$8:E995,"Car/Van",$A$8:A995,"&gt;="&amp;='Settings &amp; Rates'!$B$3,$A$8:A995,"&lt;="&amp;='Settings &amp; Rates'!$B$4)),0)*='Settings &amp; Rates'!$B$9 +I996*F996*='Settings &amp; Rates'!$B$12,IF(E996="Motorcycle",I996*='Settings &amp; Rates'!$B$10,IF(E996="Bicycle",I996*='Settings &amp; Rates'!$B$11,0)))),"")</f>
        <v/>
      </c>
      <c r="N996" s="6" t="n"/>
    </row>
    <row r="997">
      <c r="A997" s="5" t="n"/>
      <c r="B997" s="6" t="n"/>
      <c r="C997" s="6" t="n"/>
      <c r="D997" s="6" t="n"/>
      <c r="E997" s="6" t="n"/>
      <c r="F997" s="6" t="n"/>
      <c r="G997" s="6" t="n"/>
      <c r="H997" s="6" t="n"/>
      <c r="I997" s="6" t="n"/>
      <c r="J997" s="6">
        <f>IF(E997&lt;&gt;"Car/Van","",SUMIFS($I$8:I997,$E$8:E997,"Car/Van",$A$8:A997,"&gt;="&amp;='Settings &amp; Rates'!$B$3,$A$8:A997,"&lt;="&amp;='Settings &amp; Rates'!$B$4))</f>
        <v/>
      </c>
      <c r="K997" s="6">
        <f>IFERROR(IF(I997=0,"",IF(E997="Car/Van",  (MIN(MAX(='Settings &amp; Rates'!$B$13-SUMIFS($I$8:I996,$E$8:E996,"Car/Van",$A$8:A996,"&gt;="&amp;='Settings &amp; Rates'!$B$3,$A$8:A996,"&lt;="&amp;='Settings &amp; Rates'!$B$4)),I997)*='Settings &amp; Rates'!$B$8  +MAX(I997-MAX(0,='Settings &amp; Rates'!$B$13-SUMIFS($I$8:I996,$E$8:E996,"Car/Van",$A$8:A996,"&gt;="&amp;='Settings &amp; Rates'!$B$3,$A$8:A996,"&lt;="&amp;='Settings &amp; Rates'!$B$4)),0)*='Settings &amp; Rates'!$B$9)/I997,IF(E997="Motorcycle",='Settings &amp; Rates'!$B$10,IF(E997="Bicycle",='Settings &amp; Rates'!$B$11,"")))),"")</f>
        <v/>
      </c>
      <c r="L997" s="6">
        <f>IF(E997="Car/Van",='Settings &amp; Rates'!$B$12*F997,0)</f>
        <v/>
      </c>
      <c r="M997" s="7">
        <f>IFERROR(IF(I997=0,"",IF(E997="Car/Van",  MIN(MAX(='Settings &amp; Rates'!$B$13-SUMIFS($I$8:I996,$E$8:E996,"Car/Van",$A$8:A996,"&gt;="&amp;='Settings &amp; Rates'!$B$3,$A$8:A996,"&lt;="&amp;='Settings &amp; Rates'!$B$4)),I997)*='Settings &amp; Rates'!$B$8 +MAX(I997-MAX(0,='Settings &amp; Rates'!$B$13-SUMIFS($I$8:I996,$E$8:E996,"Car/Van",$A$8:A996,"&gt;="&amp;='Settings &amp; Rates'!$B$3,$A$8:A996,"&lt;="&amp;='Settings &amp; Rates'!$B$4)),0)*='Settings &amp; Rates'!$B$9 +I997*F997*='Settings &amp; Rates'!$B$12,IF(E997="Motorcycle",I997*='Settings &amp; Rates'!$B$10,IF(E997="Bicycle",I997*='Settings &amp; Rates'!$B$11,0)))),"")</f>
        <v/>
      </c>
      <c r="N997" s="6" t="n"/>
    </row>
    <row r="998">
      <c r="A998" s="5" t="n"/>
      <c r="B998" s="6" t="n"/>
      <c r="C998" s="6" t="n"/>
      <c r="D998" s="6" t="n"/>
      <c r="E998" s="6" t="n"/>
      <c r="F998" s="6" t="n"/>
      <c r="G998" s="6" t="n"/>
      <c r="H998" s="6" t="n"/>
      <c r="I998" s="6" t="n"/>
      <c r="J998" s="6">
        <f>IF(E998&lt;&gt;"Car/Van","",SUMIFS($I$8:I998,$E$8:E998,"Car/Van",$A$8:A998,"&gt;="&amp;='Settings &amp; Rates'!$B$3,$A$8:A998,"&lt;="&amp;='Settings &amp; Rates'!$B$4))</f>
        <v/>
      </c>
      <c r="K998" s="6">
        <f>IFERROR(IF(I998=0,"",IF(E998="Car/Van",  (MIN(MAX(='Settings &amp; Rates'!$B$13-SUMIFS($I$8:I997,$E$8:E997,"Car/Van",$A$8:A997,"&gt;="&amp;='Settings &amp; Rates'!$B$3,$A$8:A997,"&lt;="&amp;='Settings &amp; Rates'!$B$4)),I998)*='Settings &amp; Rates'!$B$8  +MAX(I998-MAX(0,='Settings &amp; Rates'!$B$13-SUMIFS($I$8:I997,$E$8:E997,"Car/Van",$A$8:A997,"&gt;="&amp;='Settings &amp; Rates'!$B$3,$A$8:A997,"&lt;="&amp;='Settings &amp; Rates'!$B$4)),0)*='Settings &amp; Rates'!$B$9)/I998,IF(E998="Motorcycle",='Settings &amp; Rates'!$B$10,IF(E998="Bicycle",='Settings &amp; Rates'!$B$11,"")))),"")</f>
        <v/>
      </c>
      <c r="L998" s="6">
        <f>IF(E998="Car/Van",='Settings &amp; Rates'!$B$12*F998,0)</f>
        <v/>
      </c>
      <c r="M998" s="7">
        <f>IFERROR(IF(I998=0,"",IF(E998="Car/Van",  MIN(MAX(='Settings &amp; Rates'!$B$13-SUMIFS($I$8:I997,$E$8:E997,"Car/Van",$A$8:A997,"&gt;="&amp;='Settings &amp; Rates'!$B$3,$A$8:A997,"&lt;="&amp;='Settings &amp; Rates'!$B$4)),I998)*='Settings &amp; Rates'!$B$8 +MAX(I998-MAX(0,='Settings &amp; Rates'!$B$13-SUMIFS($I$8:I997,$E$8:E997,"Car/Van",$A$8:A997,"&gt;="&amp;='Settings &amp; Rates'!$B$3,$A$8:A997,"&lt;="&amp;='Settings &amp; Rates'!$B$4)),0)*='Settings &amp; Rates'!$B$9 +I998*F998*='Settings &amp; Rates'!$B$12,IF(E998="Motorcycle",I998*='Settings &amp; Rates'!$B$10,IF(E998="Bicycle",I998*='Settings &amp; Rates'!$B$11,0)))),"")</f>
        <v/>
      </c>
      <c r="N998" s="6" t="n"/>
    </row>
    <row r="999">
      <c r="A999" s="5" t="n"/>
      <c r="B999" s="6" t="n"/>
      <c r="C999" s="6" t="n"/>
      <c r="D999" s="6" t="n"/>
      <c r="E999" s="6" t="n"/>
      <c r="F999" s="6" t="n"/>
      <c r="G999" s="6" t="n"/>
      <c r="H999" s="6" t="n"/>
      <c r="I999" s="6" t="n"/>
      <c r="J999" s="6">
        <f>IF(E999&lt;&gt;"Car/Van","",SUMIFS($I$8:I999,$E$8:E999,"Car/Van",$A$8:A999,"&gt;="&amp;='Settings &amp; Rates'!$B$3,$A$8:A999,"&lt;="&amp;='Settings &amp; Rates'!$B$4))</f>
        <v/>
      </c>
      <c r="K999" s="6">
        <f>IFERROR(IF(I999=0,"",IF(E999="Car/Van",  (MIN(MAX(='Settings &amp; Rates'!$B$13-SUMIFS($I$8:I998,$E$8:E998,"Car/Van",$A$8:A998,"&gt;="&amp;='Settings &amp; Rates'!$B$3,$A$8:A998,"&lt;="&amp;='Settings &amp; Rates'!$B$4)),I999)*='Settings &amp; Rates'!$B$8  +MAX(I999-MAX(0,='Settings &amp; Rates'!$B$13-SUMIFS($I$8:I998,$E$8:E998,"Car/Van",$A$8:A998,"&gt;="&amp;='Settings &amp; Rates'!$B$3,$A$8:A998,"&lt;="&amp;='Settings &amp; Rates'!$B$4)),0)*='Settings &amp; Rates'!$B$9)/I999,IF(E999="Motorcycle",='Settings &amp; Rates'!$B$10,IF(E999="Bicycle",='Settings &amp; Rates'!$B$11,"")))),"")</f>
        <v/>
      </c>
      <c r="L999" s="6">
        <f>IF(E999="Car/Van",='Settings &amp; Rates'!$B$12*F999,0)</f>
        <v/>
      </c>
      <c r="M999" s="7">
        <f>IFERROR(IF(I999=0,"",IF(E999="Car/Van",  MIN(MAX(='Settings &amp; Rates'!$B$13-SUMIFS($I$8:I998,$E$8:E998,"Car/Van",$A$8:A998,"&gt;="&amp;='Settings &amp; Rates'!$B$3,$A$8:A998,"&lt;="&amp;='Settings &amp; Rates'!$B$4)),I999)*='Settings &amp; Rates'!$B$8 +MAX(I999-MAX(0,='Settings &amp; Rates'!$B$13-SUMIFS($I$8:I998,$E$8:E998,"Car/Van",$A$8:A998,"&gt;="&amp;='Settings &amp; Rates'!$B$3,$A$8:A998,"&lt;="&amp;='Settings &amp; Rates'!$B$4)),0)*='Settings &amp; Rates'!$B$9 +I999*F999*='Settings &amp; Rates'!$B$12,IF(E999="Motorcycle",I999*='Settings &amp; Rates'!$B$10,IF(E999="Bicycle",I999*='Settings &amp; Rates'!$B$11,0)))),"")</f>
        <v/>
      </c>
      <c r="N999" s="6" t="n"/>
    </row>
    <row r="1000">
      <c r="A1000" s="5" t="n"/>
      <c r="B1000" s="6" t="n"/>
      <c r="C1000" s="6" t="n"/>
      <c r="D1000" s="6" t="n"/>
      <c r="E1000" s="6" t="n"/>
      <c r="F1000" s="6" t="n"/>
      <c r="G1000" s="6" t="n"/>
      <c r="H1000" s="6" t="n"/>
      <c r="I1000" s="6" t="n"/>
      <c r="J1000" s="6">
        <f>IF(E1000&lt;&gt;"Car/Van","",SUMIFS($I$8:I1000,$E$8:E1000,"Car/Van",$A$8:A1000,"&gt;="&amp;='Settings &amp; Rates'!$B$3,$A$8:A1000,"&lt;="&amp;='Settings &amp; Rates'!$B$4))</f>
        <v/>
      </c>
      <c r="K1000" s="6">
        <f>IFERROR(IF(I1000=0,"",IF(E1000="Car/Van",  (MIN(MAX(='Settings &amp; Rates'!$B$13-SUMIFS($I$8:I999,$E$8:E999,"Car/Van",$A$8:A999,"&gt;="&amp;='Settings &amp; Rates'!$B$3,$A$8:A999,"&lt;="&amp;='Settings &amp; Rates'!$B$4)),I1000)*='Settings &amp; Rates'!$B$8  +MAX(I1000-MAX(0,='Settings &amp; Rates'!$B$13-SUMIFS($I$8:I999,$E$8:E999,"Car/Van",$A$8:A999,"&gt;="&amp;='Settings &amp; Rates'!$B$3,$A$8:A999,"&lt;="&amp;='Settings &amp; Rates'!$B$4)),0)*='Settings &amp; Rates'!$B$9)/I1000,IF(E1000="Motorcycle",='Settings &amp; Rates'!$B$10,IF(E1000="Bicycle",='Settings &amp; Rates'!$B$11,"")))),"")</f>
        <v/>
      </c>
      <c r="L1000" s="6">
        <f>IF(E1000="Car/Van",='Settings &amp; Rates'!$B$12*F1000,0)</f>
        <v/>
      </c>
      <c r="M1000" s="7">
        <f>IFERROR(IF(I1000=0,"",IF(E1000="Car/Van",  MIN(MAX(='Settings &amp; Rates'!$B$13-SUMIFS($I$8:I999,$E$8:E999,"Car/Van",$A$8:A999,"&gt;="&amp;='Settings &amp; Rates'!$B$3,$A$8:A999,"&lt;="&amp;='Settings &amp; Rates'!$B$4)),I1000)*='Settings &amp; Rates'!$B$8 +MAX(I1000-MAX(0,='Settings &amp; Rates'!$B$13-SUMIFS($I$8:I999,$E$8:E999,"Car/Van",$A$8:A999,"&gt;="&amp;='Settings &amp; Rates'!$B$3,$A$8:A999,"&lt;="&amp;='Settings &amp; Rates'!$B$4)),0)*='Settings &amp; Rates'!$B$9 +I1000*F1000*='Settings &amp; Rates'!$B$12,IF(E1000="Motorcycle",I1000*='Settings &amp; Rates'!$B$10,IF(E1000="Bicycle",I1000*='Settings &amp; Rates'!$B$11,0)))),"")</f>
        <v/>
      </c>
      <c r="N1000" s="6" t="n"/>
    </row>
  </sheetData>
  <dataValidations count="2">
    <dataValidation sqref="E8:E1000" showErrorMessage="1" showInputMessage="1" allowBlank="0" type="list">
      <formula1>"Car/Van,Motorcycle,Bicycle"</formula1>
    </dataValidation>
    <dataValidation sqref="F8:F1000" showErrorMessage="1" showInputMessage="1" allowBlank="1" type="whole" operator="between">
      <formula1>0</formula1>
      <formula2>6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4" customWidth="1" min="5" max="5"/>
    <col width="14" customWidth="1" min="6" max="6"/>
    <col width="16" customWidth="1" min="7" max="7"/>
  </cols>
  <sheetData>
    <row r="1">
      <c r="A1" s="1" t="inlineStr">
        <is>
          <t>Mileage Summary (within tax year window)</t>
        </is>
      </c>
    </row>
    <row r="3">
      <c r="A3" t="inlineStr">
        <is>
          <t>From</t>
        </is>
      </c>
      <c r="B3" s="8">
        <f>='Settings &amp; Rates'!$B$3</f>
        <v/>
      </c>
    </row>
    <row r="4">
      <c r="A4" t="inlineStr">
        <is>
          <t>To</t>
        </is>
      </c>
      <c r="B4" s="8">
        <f>='Settings &amp; Rates'!$B$4</f>
        <v/>
      </c>
    </row>
    <row r="6">
      <c r="A6" s="9" t="inlineStr">
        <is>
          <t>Vehicle</t>
        </is>
      </c>
      <c r="B6" s="9" t="inlineStr">
        <is>
          <t>Miles</t>
        </is>
      </c>
      <c r="C6" s="9" t="inlineStr">
        <is>
          <t>Amount</t>
        </is>
      </c>
      <c r="E6" s="9" t="inlineStr">
        <is>
          <t>Month</t>
        </is>
      </c>
      <c r="F6" s="9" t="inlineStr">
        <is>
          <t>Miles</t>
        </is>
      </c>
      <c r="G6" s="9" t="inlineStr">
        <is>
          <t>Amount</t>
        </is>
      </c>
    </row>
    <row r="7">
      <c r="A7" s="6" t="inlineStr">
        <is>
          <t>Car/Van</t>
        </is>
      </c>
      <c r="B7" s="6">
        <f>SUMIFS(MileageLog!$I:$I,MileageLog!$E:$E,"Car/Van",MileageLog!$A:$A,"&gt;="&amp;$B$3,MileageLog!$A:$A,"&lt;="&amp;$B$4)</f>
        <v/>
      </c>
      <c r="C7" s="7">
        <f>SUMIFS(MileageLog!$M:$M,MileageLog!$E:$E,"Car/Van",MileageLog!$A:$A,"&gt;="&amp;$B$3,MileageLog!$A:$A,"&lt;="&amp;$B$4)</f>
        <v/>
      </c>
      <c r="E7" s="8">
        <f>EDATE($B$3,0)</f>
        <v/>
      </c>
      <c r="F7" s="6">
        <f>SUMIFS(MileageLog!$I:$I,MileageLog!$A:$A,"&gt;="&amp;E7,MileageLog!$A:$A,"&lt;="&amp;EOMONTH(E7,0))</f>
        <v/>
      </c>
      <c r="G7" s="7">
        <f>SUMIFS(MileageLog!$M:$M,MileageLog!$A:$A,"&gt;="&amp;E7,MileageLog!$A:$A,"&lt;="&amp;EOMONTH(E7,0))</f>
        <v/>
      </c>
    </row>
    <row r="8">
      <c r="A8" s="6" t="inlineStr">
        <is>
          <t>Motorcycle</t>
        </is>
      </c>
      <c r="B8" s="6">
        <f>SUMIFS(MileageLog!$I:$I,MileageLog!$E:$E,"Motorcycle",MileageLog!$A:$A,"&gt;="&amp;$B$3,MileageLog!$A:$A,"&lt;="&amp;$B$4)</f>
        <v/>
      </c>
      <c r="C8" s="7">
        <f>SUMIFS(MileageLog!$M:$M,MileageLog!$E:$E,"Motorcycle",MileageLog!$A:$A,"&gt;="&amp;$B$3,MileageLog!$A:$A,"&lt;="&amp;$B$4)</f>
        <v/>
      </c>
      <c r="E8" s="8">
        <f>EDATE($B$3,1)</f>
        <v/>
      </c>
      <c r="F8" s="6">
        <f>SUMIFS(MileageLog!$I:$I,MileageLog!$A:$A,"&gt;="&amp;E8,MileageLog!$A:$A,"&lt;="&amp;EOMONTH(E8,0))</f>
        <v/>
      </c>
      <c r="G8" s="7">
        <f>SUMIFS(MileageLog!$M:$M,MileageLog!$A:$A,"&gt;="&amp;E8,MileageLog!$A:$A,"&lt;="&amp;EOMONTH(E8,0))</f>
        <v/>
      </c>
    </row>
    <row r="9">
      <c r="A9" s="6" t="inlineStr">
        <is>
          <t>Bicycle</t>
        </is>
      </c>
      <c r="B9" s="6">
        <f>SUMIFS(MileageLog!$I:$I,MileageLog!$E:$E,"Bicycle",MileageLog!$A:$A,"&gt;="&amp;$B$3,MileageLog!$A:$A,"&lt;="&amp;$B$4)</f>
        <v/>
      </c>
      <c r="C9" s="7">
        <f>SUMIFS(MileageLog!$M:$M,MileageLog!$E:$E,"Bicycle",MileageLog!$A:$A,"&gt;="&amp;$B$3,MileageLog!$A:$A,"&lt;="&amp;$B$4)</f>
        <v/>
      </c>
      <c r="E9" s="8">
        <f>EDATE($B$3,2)</f>
        <v/>
      </c>
      <c r="F9" s="6">
        <f>SUMIFS(MileageLog!$I:$I,MileageLog!$A:$A,"&gt;="&amp;E9,MileageLog!$A:$A,"&lt;="&amp;EOMONTH(E9,0))</f>
        <v/>
      </c>
      <c r="G9" s="7">
        <f>SUMIFS(MileageLog!$M:$M,MileageLog!$A:$A,"&gt;="&amp;E9,MileageLog!$A:$A,"&lt;="&amp;EOMONTH(E9,0))</f>
        <v/>
      </c>
    </row>
    <row r="10">
      <c r="A10" s="10" t="inlineStr">
        <is>
          <t>Total</t>
        </is>
      </c>
      <c r="B10" s="6">
        <f>SUM(B7:B9)</f>
        <v/>
      </c>
      <c r="C10" s="11">
        <f>SUM(C7:C9)</f>
        <v/>
      </c>
      <c r="E10" s="8">
        <f>EDATE($B$3,3)</f>
        <v/>
      </c>
      <c r="F10" s="6">
        <f>SUMIFS(MileageLog!$I:$I,MileageLog!$A:$A,"&gt;="&amp;E10,MileageLog!$A:$A,"&lt;="&amp;EOMONTH(E10,0))</f>
        <v/>
      </c>
      <c r="G10" s="7">
        <f>SUMIFS(MileageLog!$M:$M,MileageLog!$A:$A,"&gt;="&amp;E10,MileageLog!$A:$A,"&lt;="&amp;EOMONTH(E10,0))</f>
        <v/>
      </c>
    </row>
    <row r="11">
      <c r="E11" s="8">
        <f>EDATE($B$3,4)</f>
        <v/>
      </c>
      <c r="F11" s="6">
        <f>SUMIFS(MileageLog!$I:$I,MileageLog!$A:$A,"&gt;="&amp;E11,MileageLog!$A:$A,"&lt;="&amp;EOMONTH(E11,0))</f>
        <v/>
      </c>
      <c r="G11" s="7">
        <f>SUMIFS(MileageLog!$M:$M,MileageLog!$A:$A,"&gt;="&amp;E11,MileageLog!$A:$A,"&lt;="&amp;EOMONTH(E11,0))</f>
        <v/>
      </c>
    </row>
    <row r="12">
      <c r="E12" s="8">
        <f>EDATE($B$3,5)</f>
        <v/>
      </c>
      <c r="F12" s="6">
        <f>SUMIFS(MileageLog!$I:$I,MileageLog!$A:$A,"&gt;="&amp;E12,MileageLog!$A:$A,"&lt;="&amp;EOMONTH(E12,0))</f>
        <v/>
      </c>
      <c r="G12" s="7">
        <f>SUMIFS(MileageLog!$M:$M,MileageLog!$A:$A,"&gt;="&amp;E12,MileageLog!$A:$A,"&lt;="&amp;EOMONTH(E12,0))</f>
        <v/>
      </c>
    </row>
    <row r="13">
      <c r="E13" s="8">
        <f>EDATE($B$3,6)</f>
        <v/>
      </c>
      <c r="F13" s="6">
        <f>SUMIFS(MileageLog!$I:$I,MileageLog!$A:$A,"&gt;="&amp;E13,MileageLog!$A:$A,"&lt;="&amp;EOMONTH(E13,0))</f>
        <v/>
      </c>
      <c r="G13" s="7">
        <f>SUMIFS(MileageLog!$M:$M,MileageLog!$A:$A,"&gt;="&amp;E13,MileageLog!$A:$A,"&lt;="&amp;EOMONTH(E13,0))</f>
        <v/>
      </c>
    </row>
    <row r="14">
      <c r="E14" s="8">
        <f>EDATE($B$3,7)</f>
        <v/>
      </c>
      <c r="F14" s="6">
        <f>SUMIFS(MileageLog!$I:$I,MileageLog!$A:$A,"&gt;="&amp;E14,MileageLog!$A:$A,"&lt;="&amp;EOMONTH(E14,0))</f>
        <v/>
      </c>
      <c r="G14" s="7">
        <f>SUMIFS(MileageLog!$M:$M,MileageLog!$A:$A,"&gt;="&amp;E14,MileageLog!$A:$A,"&lt;="&amp;EOMONTH(E14,0))</f>
        <v/>
      </c>
    </row>
    <row r="15">
      <c r="E15" s="8">
        <f>EDATE($B$3,8)</f>
        <v/>
      </c>
      <c r="F15" s="6">
        <f>SUMIFS(MileageLog!$I:$I,MileageLog!$A:$A,"&gt;="&amp;E15,MileageLog!$A:$A,"&lt;="&amp;EOMONTH(E15,0))</f>
        <v/>
      </c>
      <c r="G15" s="7">
        <f>SUMIFS(MileageLog!$M:$M,MileageLog!$A:$A,"&gt;="&amp;E15,MileageLog!$A:$A,"&lt;="&amp;EOMONTH(E15,0))</f>
        <v/>
      </c>
    </row>
    <row r="16">
      <c r="E16" s="8">
        <f>EDATE($B$3,9)</f>
        <v/>
      </c>
      <c r="F16" s="6">
        <f>SUMIFS(MileageLog!$I:$I,MileageLog!$A:$A,"&gt;="&amp;E16,MileageLog!$A:$A,"&lt;="&amp;EOMONTH(E16,0))</f>
        <v/>
      </c>
      <c r="G16" s="7">
        <f>SUMIFS(MileageLog!$M:$M,MileageLog!$A:$A,"&gt;="&amp;E16,MileageLog!$A:$A,"&lt;="&amp;EOMONTH(E16,0))</f>
        <v/>
      </c>
    </row>
    <row r="17">
      <c r="E17" s="8">
        <f>EDATE($B$3,10)</f>
        <v/>
      </c>
      <c r="F17" s="6">
        <f>SUMIFS(MileageLog!$I:$I,MileageLog!$A:$A,"&gt;="&amp;E17,MileageLog!$A:$A,"&lt;="&amp;EOMONTH(E17,0))</f>
        <v/>
      </c>
      <c r="G17" s="7">
        <f>SUMIFS(MileageLog!$M:$M,MileageLog!$A:$A,"&gt;="&amp;E17,MileageLog!$A:$A,"&lt;="&amp;EOMONTH(E17,0))</f>
        <v/>
      </c>
    </row>
    <row r="18">
      <c r="E18" s="8">
        <f>EDATE($B$3,11)</f>
        <v/>
      </c>
      <c r="F18" s="6">
        <f>SUMIFS(MileageLog!$I:$I,MileageLog!$A:$A,"&gt;="&amp;E18,MileageLog!$A:$A,"&lt;="&amp;EOMONTH(E18,0))</f>
        <v/>
      </c>
      <c r="G18" s="7">
        <f>SUMIFS(MileageLog!$M:$M,MileageLog!$A:$A,"&gt;="&amp;E18,MileageLog!$A:$A,"&lt;="&amp;EOMONTH(E18,0))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56" customWidth="1" min="1" max="1"/>
    <col width="18" customWidth="1" min="2" max="2"/>
  </cols>
  <sheetData>
    <row r="1">
      <c r="A1" s="1" t="inlineStr">
        <is>
          <t>Settings</t>
        </is>
      </c>
    </row>
    <row r="3">
      <c r="A3" t="inlineStr">
        <is>
          <t>Tax Year Start (UK)</t>
        </is>
      </c>
      <c r="B3" s="8" t="n">
        <v>45388</v>
      </c>
    </row>
    <row r="4">
      <c r="A4" t="inlineStr">
        <is>
          <t>Tax Year End (auto)</t>
        </is>
      </c>
      <c r="B4" s="8">
        <f>EDATE(B3,12)-1</f>
        <v/>
      </c>
    </row>
    <row r="6">
      <c r="A6" s="3" t="inlineStr">
        <is>
          <t>HMRC AMAP Rates 2024/25</t>
        </is>
      </c>
    </row>
    <row r="8">
      <c r="A8" s="6" t="inlineStr">
        <is>
          <t>Car/Van up to 10,000 miles</t>
        </is>
      </c>
      <c r="B8" s="12" t="n">
        <v>0.45</v>
      </c>
    </row>
    <row r="9">
      <c r="A9" s="6" t="inlineStr">
        <is>
          <t>Car/Van above 10,000 miles</t>
        </is>
      </c>
      <c r="B9" s="12" t="n">
        <v>0.25</v>
      </c>
    </row>
    <row r="10">
      <c r="A10" s="6" t="inlineStr">
        <is>
          <t>Motorcycle</t>
        </is>
      </c>
      <c r="B10" s="12" t="n">
        <v>0.24</v>
      </c>
    </row>
    <row r="11">
      <c r="A11" s="6" t="inlineStr">
        <is>
          <t>Bicycle</t>
        </is>
      </c>
      <c r="B11" s="12" t="n">
        <v>0.2</v>
      </c>
    </row>
    <row r="12">
      <c r="A12" s="6" t="inlineStr">
        <is>
          <t>Passenger supplement (per passenger per mile; car/van)</t>
        </is>
      </c>
      <c r="B12" s="12" t="n">
        <v>0.05</v>
      </c>
    </row>
    <row r="13">
      <c r="A13" s="6" t="inlineStr">
        <is>
          <t>First 10,000 miles threshold</t>
        </is>
      </c>
      <c r="B13" s="13" t="n">
        <v>10000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2025-09-20T00:49:10Z</dcterms:created>
  <dcterms:modified xmlns:dcterms="http://purl.org/dc/terms/" xmlns:xsi="http://www.w3.org/2001/XMLSchema-instance" xsi:type="dcterms:W3CDTF">2025-09-20T00:49:10Z</dcterms:modified>
</cp:coreProperties>
</file>